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195" windowHeight="7935" firstSheet="11" activeTab="12"/>
  </bookViews>
  <sheets>
    <sheet name="доходы за январь 2016" sheetId="1" r:id="rId1"/>
    <sheet name="расходы за январь 2016" sheetId="2" r:id="rId2"/>
    <sheet name="доходы за февраль 2016" sheetId="3" r:id="rId3"/>
    <sheet name="расходы за февраль 2016" sheetId="4" r:id="rId4"/>
    <sheet name="доходы за март главе" sheetId="5" r:id="rId5"/>
    <sheet name="доходы за март 2016" sheetId="6" r:id="rId6"/>
    <sheet name="расходы за март 2016" sheetId="7" r:id="rId7"/>
    <sheet name="доходы за апрель 2016" sheetId="8" r:id="rId8"/>
    <sheet name="расходы за апрель 2016" sheetId="9" r:id="rId9"/>
    <sheet name="доходы за май 2016" sheetId="10" r:id="rId10"/>
    <sheet name="расходы за май 2016" sheetId="11" r:id="rId11"/>
    <sheet name="доходы за июнь 2016" sheetId="12" r:id="rId12"/>
    <sheet name="расходы за июнь 2016" sheetId="13" r:id="rId13"/>
  </sheets>
  <definedNames>
    <definedName name="_xlnm.Print_Area" localSheetId="4">'доходы за март главе'!$A$1:$L$32</definedName>
  </definedNames>
  <calcPr fullCalcOnLoad="1"/>
</workbook>
</file>

<file path=xl/sharedStrings.xml><?xml version="1.0" encoding="utf-8"?>
<sst xmlns="http://schemas.openxmlformats.org/spreadsheetml/2006/main" count="575" uniqueCount="119">
  <si>
    <t>%</t>
  </si>
  <si>
    <t>1. Налоговые доходы</t>
  </si>
  <si>
    <t>Подоходный налог с физических  лиц</t>
  </si>
  <si>
    <t>Налог на совокупный доход</t>
  </si>
  <si>
    <t>Налог на имущество физических лиц</t>
  </si>
  <si>
    <t>Земельный  налог</t>
  </si>
  <si>
    <t>Госпошлина</t>
  </si>
  <si>
    <t>Задолженность и перерасчеты по отмененным налогам</t>
  </si>
  <si>
    <t>-</t>
  </si>
  <si>
    <t>2. Неналоговые  доходы</t>
  </si>
  <si>
    <t>Доходы от использования имущества</t>
  </si>
  <si>
    <t>Платежи при пользовании природными ресурсами</t>
  </si>
  <si>
    <t>Штрафы,  санкции</t>
  </si>
  <si>
    <t>Прочие неналоговые доходы</t>
  </si>
  <si>
    <t>Итого налоговых и неналоговых доходов</t>
  </si>
  <si>
    <t>Всего доходов</t>
  </si>
  <si>
    <t>Исполнение доходной части</t>
  </si>
  <si>
    <t>бюджета Алькеевского муниципального района</t>
  </si>
  <si>
    <t>1. Общегосударственные  расходы</t>
  </si>
  <si>
    <t>- законодательная  власть</t>
  </si>
  <si>
    <t>- исполнительные  органы</t>
  </si>
  <si>
    <t>- другие общегосударственные вопросы</t>
  </si>
  <si>
    <t>2. Национальная  оборона</t>
  </si>
  <si>
    <t>4. Национальная  экономика</t>
  </si>
  <si>
    <t>5. Жилищно-коммунальное хозяйство</t>
  </si>
  <si>
    <t>- жилищное хозяйство</t>
  </si>
  <si>
    <t>- коммунальное  хозяйство</t>
  </si>
  <si>
    <t>- благоустройство</t>
  </si>
  <si>
    <t>- дошкольное  образование</t>
  </si>
  <si>
    <t>- общее  образование</t>
  </si>
  <si>
    <t>- молодежная политика и оздоровление детей</t>
  </si>
  <si>
    <t>- другие вопросы в области образования</t>
  </si>
  <si>
    <t>- культура</t>
  </si>
  <si>
    <t>- кинематография</t>
  </si>
  <si>
    <t>- соцобеспечение населения</t>
  </si>
  <si>
    <t>- жилье молодым семьям</t>
  </si>
  <si>
    <t>Расходная часть бюджета</t>
  </si>
  <si>
    <t>Алькеевского муниципального района</t>
  </si>
  <si>
    <t>Всего  расходов:</t>
  </si>
  <si>
    <t xml:space="preserve"> главы района</t>
  </si>
  <si>
    <t>Председатель Финансово-бюджетной палаты</t>
  </si>
  <si>
    <t>Алькеевского муниципального района:</t>
  </si>
  <si>
    <t>И. И. Габидуллин</t>
  </si>
  <si>
    <t>финансово-бюджетная палата, контрольно счетная палата</t>
  </si>
  <si>
    <t>Доходы от продажи имущества и зем.участков</t>
  </si>
  <si>
    <t xml:space="preserve"> - пенсионние обеспечение</t>
  </si>
  <si>
    <t>3. Правоохранительная  деятельность и национальная безопастность</t>
  </si>
  <si>
    <t>7. Образование</t>
  </si>
  <si>
    <t>8. Культура и кинематография</t>
  </si>
  <si>
    <t>10. Социальная  политика</t>
  </si>
  <si>
    <t>6.Природоохранные мероприятия</t>
  </si>
  <si>
    <t>судебная система</t>
  </si>
  <si>
    <t>другие вопросы в области культуры</t>
  </si>
  <si>
    <t>спорт</t>
  </si>
  <si>
    <t>3. Безвозмездные  поступления</t>
  </si>
  <si>
    <t>4. Возврат в МФ неиспользованных в 2008 году субвенций</t>
  </si>
  <si>
    <t>- повышение квалификации</t>
  </si>
  <si>
    <t>другие вопросы в области национальной экономики</t>
  </si>
  <si>
    <t>ЕДДС</t>
  </si>
  <si>
    <t>резервный фонд</t>
  </si>
  <si>
    <t>природоохранные мероприятия</t>
  </si>
  <si>
    <t>Доходы от оказания платных услуг (работ) и компенсации затрат государства</t>
  </si>
  <si>
    <t>содержание скотомогильников и биотермических ям</t>
  </si>
  <si>
    <t>11. Физическая культура и спорт</t>
  </si>
  <si>
    <t xml:space="preserve">9. Здравоохранение  </t>
  </si>
  <si>
    <t>санитарно-эпидемиологическое благополучие</t>
  </si>
  <si>
    <t>Акцизы</t>
  </si>
  <si>
    <t>Дорожное хозяйство</t>
  </si>
  <si>
    <t>Сельское хозяйство и рыболовство</t>
  </si>
  <si>
    <t>Годовой уточн. план   на 01.02.   2015 г.</t>
  </si>
  <si>
    <t>Исполнение на 01.02.  2015 г.</t>
  </si>
  <si>
    <t>Дорожный фонд</t>
  </si>
  <si>
    <t>Годовой уточн. план   на 01.03.   2015 г.</t>
  </si>
  <si>
    <t>Исполнение на 01.03.  2015 г.</t>
  </si>
  <si>
    <t>Годовой уточн. план   на 01.04.   2015 г.</t>
  </si>
  <si>
    <t>Исполнение на 01.04.  2015 г.</t>
  </si>
  <si>
    <t>Годовой уточн. план   на 01.05.   2015 г.</t>
  </si>
  <si>
    <t>Исполнение на 01.05.  2015 г.</t>
  </si>
  <si>
    <t>Годовой уточн. план   на 01.06.   2015 г.</t>
  </si>
  <si>
    <t>Исполнение на 01.06.  2015 г.</t>
  </si>
  <si>
    <t>Годовой уточн. план   на 01.07.   2015 г.</t>
  </si>
  <si>
    <t>Исполнение на 01.07.  2015 г.</t>
  </si>
  <si>
    <t>Обеспечение проведения выборов</t>
  </si>
  <si>
    <t>Строительство дома участкового</t>
  </si>
  <si>
    <t>Строительство дома участк.</t>
  </si>
  <si>
    <t>на 01.02.2016 г.</t>
  </si>
  <si>
    <t>Уточн. год. план   2015 г.</t>
  </si>
  <si>
    <t>Исполнение 2015г.</t>
  </si>
  <si>
    <t>Годовой уточн. план   на 01.02.   2016 г.</t>
  </si>
  <si>
    <t>Исполнение на 01.02. 2016 г.</t>
  </si>
  <si>
    <t>Исполнение на 01.02.  2016 г.</t>
  </si>
  <si>
    <t>Содержание дорог</t>
  </si>
  <si>
    <t>на 01.03.2016 г.</t>
  </si>
  <si>
    <t>Годовой уточн. план   на 01.03.   2016 г.</t>
  </si>
  <si>
    <t>Исполнение на 01.03. 2016 г.</t>
  </si>
  <si>
    <t>Исполнение на 01.03.  2016 г.</t>
  </si>
  <si>
    <t>содержание ОПОП</t>
  </si>
  <si>
    <t>4. Возврат в МФ неиспользованных в 2015 году субвенций</t>
  </si>
  <si>
    <t>на 01.04.2016 г.</t>
  </si>
  <si>
    <t>Годовой уточн. план   на 01.04.   2016 г.</t>
  </si>
  <si>
    <t>Исполнение на 01.04. 2016 г.</t>
  </si>
  <si>
    <t>на 18.03.2016 г.</t>
  </si>
  <si>
    <t>Исполнение на 18.03. 2016 г.</t>
  </si>
  <si>
    <t>План МР</t>
  </si>
  <si>
    <t>Факт МР</t>
  </si>
  <si>
    <t>Исполнение на 01.04.  2016 г.</t>
  </si>
  <si>
    <t>на 01.05.2016 г.</t>
  </si>
  <si>
    <t>Годовой уточн. план   на 01.05.   2016 г.</t>
  </si>
  <si>
    <t>Исполнение на 01.05. 2016 г.</t>
  </si>
  <si>
    <t>Исполнение на 01.05.  2016 г.</t>
  </si>
  <si>
    <t>на 01.06.2016 г.</t>
  </si>
  <si>
    <t>Годовой уточн. план   на 01.06.   2016 г.</t>
  </si>
  <si>
    <t>Исполнение на 01.06. 2016 г.</t>
  </si>
  <si>
    <t>Исполнение на 01.06.  2016 г.</t>
  </si>
  <si>
    <t>на 01.07.2016 г.</t>
  </si>
  <si>
    <t>Исполнение на 01.07  2015 г.</t>
  </si>
  <si>
    <t>Годовой уточн. план   на 01.07.   2016 г.</t>
  </si>
  <si>
    <t>Исполнение на 01.07. 2016 г.</t>
  </si>
  <si>
    <t>Исполнение на 01.07.  2016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</si>
</sst>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5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Border="1" applyAlignment="1" applyProtection="1">
      <alignment horizontal="justify" vertical="top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justify" vertical="top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justify" vertical="top" wrapText="1"/>
      <protection locked="0"/>
    </xf>
    <xf numFmtId="0" fontId="1" fillId="0" borderId="17" xfId="0" applyFont="1" applyBorder="1" applyAlignment="1" applyProtection="1">
      <alignment horizontal="justify" vertical="top" wrapText="1"/>
      <protection locked="0"/>
    </xf>
    <xf numFmtId="0" fontId="3" fillId="0" borderId="17" xfId="0" applyFont="1" applyBorder="1" applyAlignment="1" applyProtection="1">
      <alignment horizontal="justify" vertical="top" wrapText="1"/>
      <protection locked="0"/>
    </xf>
    <xf numFmtId="0" fontId="1" fillId="0" borderId="17" xfId="0" applyFont="1" applyBorder="1" applyAlignment="1" applyProtection="1">
      <alignment horizontal="left" vertical="top" wrapText="1"/>
      <protection locked="0"/>
    </xf>
    <xf numFmtId="0" fontId="3" fillId="0" borderId="18" xfId="0" applyFont="1" applyBorder="1" applyAlignment="1" applyProtection="1">
      <alignment horizontal="justify" vertical="top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4" fillId="0" borderId="15" xfId="0" applyNumberFormat="1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4" fillId="0" borderId="21" xfId="0" applyNumberFormat="1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 applyProtection="1">
      <alignment horizontal="justify" vertical="top" wrapText="1"/>
      <protection locked="0"/>
    </xf>
    <xf numFmtId="0" fontId="2" fillId="0" borderId="17" xfId="0" applyNumberFormat="1" applyFont="1" applyBorder="1" applyAlignment="1" applyProtection="1">
      <alignment horizontal="justify" vertical="top" wrapText="1"/>
      <protection locked="0"/>
    </xf>
    <xf numFmtId="0" fontId="2" fillId="0" borderId="17" xfId="0" applyFont="1" applyBorder="1" applyAlignment="1" applyProtection="1">
      <alignment horizontal="justify" vertical="top" wrapText="1"/>
      <protection locked="0"/>
    </xf>
    <xf numFmtId="0" fontId="4" fillId="0" borderId="17" xfId="0" applyFont="1" applyBorder="1" applyAlignment="1" applyProtection="1">
      <alignment horizontal="justify" vertical="top" wrapText="1"/>
      <protection locked="0"/>
    </xf>
    <xf numFmtId="0" fontId="2" fillId="0" borderId="18" xfId="0" applyFont="1" applyBorder="1" applyAlignment="1" applyProtection="1">
      <alignment horizontal="justify" vertical="top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left" vertical="top" wrapText="1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4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49" fontId="1" fillId="0" borderId="17" xfId="0" applyNumberFormat="1" applyFont="1" applyBorder="1" applyAlignment="1" applyProtection="1">
      <alignment horizontal="justify" vertical="top" wrapText="1"/>
      <protection locked="0"/>
    </xf>
    <xf numFmtId="0" fontId="4" fillId="0" borderId="18" xfId="0" applyFont="1" applyBorder="1" applyAlignment="1" applyProtection="1">
      <alignment horizontal="justify" vertical="top" wrapText="1"/>
      <protection locked="0"/>
    </xf>
    <xf numFmtId="168" fontId="4" fillId="0" borderId="20" xfId="0" applyNumberFormat="1" applyFont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/>
    </xf>
    <xf numFmtId="0" fontId="4" fillId="0" borderId="31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168" fontId="0" fillId="0" borderId="11" xfId="0" applyNumberFormat="1" applyBorder="1" applyAlignment="1" applyProtection="1">
      <alignment/>
      <protection locked="0"/>
    </xf>
    <xf numFmtId="168" fontId="10" fillId="0" borderId="11" xfId="0" applyNumberFormat="1" applyFont="1" applyBorder="1" applyAlignment="1" applyProtection="1">
      <alignment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168" fontId="4" fillId="0" borderId="14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2"/>
  <sheetViews>
    <sheetView zoomScalePageLayoutView="0" workbookViewId="0" topLeftCell="A19">
      <selection activeCell="A25" sqref="A25"/>
    </sheetView>
  </sheetViews>
  <sheetFormatPr defaultColWidth="9.00390625" defaultRowHeight="12.75"/>
  <cols>
    <col min="1" max="1" width="25.125" style="1" customWidth="1"/>
    <col min="2" max="2" width="10.625" style="1" customWidth="1"/>
    <col min="3" max="5" width="9.125" style="1" customWidth="1"/>
    <col min="6" max="6" width="10.125" style="1" customWidth="1"/>
    <col min="7" max="7" width="9.75390625" style="1" customWidth="1"/>
    <col min="8" max="8" width="10.375" style="1" customWidth="1"/>
    <col min="9" max="16384" width="9.125" style="1" customWidth="1"/>
  </cols>
  <sheetData>
    <row r="1" ht="5.25" customHeight="1"/>
    <row r="2" spans="1:8" ht="18.75">
      <c r="A2" s="83" t="s">
        <v>16</v>
      </c>
      <c r="B2" s="83"/>
      <c r="C2" s="83"/>
      <c r="D2" s="83"/>
      <c r="E2" s="83"/>
      <c r="F2" s="83"/>
      <c r="G2" s="83"/>
      <c r="H2" s="83"/>
    </row>
    <row r="3" spans="1:8" ht="18.75">
      <c r="A3" s="83" t="s">
        <v>17</v>
      </c>
      <c r="B3" s="83"/>
      <c r="C3" s="83"/>
      <c r="D3" s="83"/>
      <c r="E3" s="83"/>
      <c r="F3" s="83"/>
      <c r="G3" s="83"/>
      <c r="H3" s="83"/>
    </row>
    <row r="4" spans="1:8" ht="18.75">
      <c r="A4" s="83" t="s">
        <v>85</v>
      </c>
      <c r="B4" s="83"/>
      <c r="C4" s="83"/>
      <c r="D4" s="83"/>
      <c r="E4" s="83"/>
      <c r="F4" s="83"/>
      <c r="G4" s="83"/>
      <c r="H4" s="83"/>
    </row>
    <row r="5" ht="13.5" thickBot="1"/>
    <row r="6" spans="1:8" ht="65.25" customHeight="1" thickBot="1" thickTop="1">
      <c r="A6" s="5"/>
      <c r="B6" s="59" t="s">
        <v>69</v>
      </c>
      <c r="C6" s="60" t="s">
        <v>70</v>
      </c>
      <c r="D6" s="47" t="s">
        <v>86</v>
      </c>
      <c r="E6" s="48" t="s">
        <v>87</v>
      </c>
      <c r="F6" s="54" t="s">
        <v>88</v>
      </c>
      <c r="G6" s="56" t="s">
        <v>89</v>
      </c>
      <c r="H6" s="9" t="s">
        <v>0</v>
      </c>
    </row>
    <row r="7" spans="1:8" ht="16.5" thickTop="1">
      <c r="A7" s="14" t="s">
        <v>1</v>
      </c>
      <c r="B7" s="22">
        <f>B8+B9+B10+B11+B12+B13+B14</f>
        <v>149283</v>
      </c>
      <c r="C7" s="22">
        <f>C8+C9+C10+C11+C12+C13+C14</f>
        <v>5637</v>
      </c>
      <c r="D7" s="11">
        <f>D8+D9+D10+D11+D12+D13</f>
        <v>155454</v>
      </c>
      <c r="E7" s="22">
        <f>E8+E9+E10+E11+E12+E13+E14</f>
        <v>158972</v>
      </c>
      <c r="F7" s="22">
        <f>F8+F9+F10+F11+F12+F13+F14</f>
        <v>154390</v>
      </c>
      <c r="G7" s="22">
        <f>G8+G9+G10+G11+G12+G13</f>
        <v>5622</v>
      </c>
      <c r="H7" s="23">
        <f aca="true" t="shared" si="0" ref="H7:H13">ROUND(G7/F7*100,1)</f>
        <v>3.6</v>
      </c>
    </row>
    <row r="8" spans="1:8" ht="31.5">
      <c r="A8" s="15" t="s">
        <v>2</v>
      </c>
      <c r="B8" s="57">
        <v>115000</v>
      </c>
      <c r="C8" s="58">
        <v>2890</v>
      </c>
      <c r="D8" s="64">
        <v>116529</v>
      </c>
      <c r="E8" s="58">
        <v>118759</v>
      </c>
      <c r="F8" s="57">
        <v>120000</v>
      </c>
      <c r="G8" s="58">
        <v>3075</v>
      </c>
      <c r="H8" s="26">
        <f>ROUND(G8/F8*100,1)</f>
        <v>2.6</v>
      </c>
    </row>
    <row r="9" spans="1:8" ht="15.75">
      <c r="A9" s="15" t="s">
        <v>66</v>
      </c>
      <c r="B9" s="57">
        <v>16000</v>
      </c>
      <c r="C9" s="58">
        <v>1570</v>
      </c>
      <c r="D9" s="64">
        <v>16000</v>
      </c>
      <c r="E9" s="58">
        <v>17921</v>
      </c>
      <c r="F9" s="57">
        <v>15939</v>
      </c>
      <c r="G9" s="58">
        <v>1545</v>
      </c>
      <c r="H9" s="26">
        <f>ROUND(G9/F9*100,1)</f>
        <v>9.7</v>
      </c>
    </row>
    <row r="10" spans="1:8" ht="31.5">
      <c r="A10" s="15" t="s">
        <v>3</v>
      </c>
      <c r="B10" s="57">
        <v>4834</v>
      </c>
      <c r="C10" s="58">
        <v>732</v>
      </c>
      <c r="D10" s="64">
        <v>5472</v>
      </c>
      <c r="E10" s="58">
        <v>5684</v>
      </c>
      <c r="F10" s="57">
        <v>5349</v>
      </c>
      <c r="G10" s="58">
        <v>867</v>
      </c>
      <c r="H10" s="26">
        <f t="shared" si="0"/>
        <v>16.2</v>
      </c>
    </row>
    <row r="11" spans="1:8" ht="31.5">
      <c r="A11" s="15" t="s">
        <v>4</v>
      </c>
      <c r="B11" s="57">
        <v>2413</v>
      </c>
      <c r="C11" s="58">
        <v>11</v>
      </c>
      <c r="D11" s="64">
        <v>2667</v>
      </c>
      <c r="E11" s="58">
        <v>2678</v>
      </c>
      <c r="F11" s="57">
        <v>1807</v>
      </c>
      <c r="G11" s="58">
        <v>7</v>
      </c>
      <c r="H11" s="26">
        <f t="shared" si="0"/>
        <v>0.4</v>
      </c>
    </row>
    <row r="12" spans="1:8" ht="15.75">
      <c r="A12" s="15" t="s">
        <v>5</v>
      </c>
      <c r="B12" s="57">
        <v>10016</v>
      </c>
      <c r="C12" s="58">
        <v>402</v>
      </c>
      <c r="D12" s="64">
        <v>13754</v>
      </c>
      <c r="E12" s="58">
        <v>13126</v>
      </c>
      <c r="F12" s="57">
        <v>10687</v>
      </c>
      <c r="G12" s="58">
        <v>68</v>
      </c>
      <c r="H12" s="26">
        <f t="shared" si="0"/>
        <v>0.6</v>
      </c>
    </row>
    <row r="13" spans="1:8" ht="15.75">
      <c r="A13" s="15" t="s">
        <v>6</v>
      </c>
      <c r="B13" s="57">
        <v>1020</v>
      </c>
      <c r="C13" s="58">
        <v>32</v>
      </c>
      <c r="D13" s="64">
        <v>1032</v>
      </c>
      <c r="E13" s="58">
        <v>915</v>
      </c>
      <c r="F13" s="57">
        <v>608</v>
      </c>
      <c r="G13" s="58">
        <v>60</v>
      </c>
      <c r="H13" s="26">
        <f t="shared" si="0"/>
        <v>9.9</v>
      </c>
    </row>
    <row r="14" spans="1:8" ht="47.25">
      <c r="A14" s="15" t="s">
        <v>7</v>
      </c>
      <c r="B14" s="24">
        <v>0</v>
      </c>
      <c r="C14" s="7">
        <v>0</v>
      </c>
      <c r="D14" s="46">
        <v>0</v>
      </c>
      <c r="E14" s="7">
        <v>-111</v>
      </c>
      <c r="F14" s="24">
        <v>0</v>
      </c>
      <c r="G14" s="7">
        <v>0</v>
      </c>
      <c r="H14" s="28" t="s">
        <v>8</v>
      </c>
    </row>
    <row r="15" spans="1:8" ht="31.5">
      <c r="A15" s="16" t="s">
        <v>9</v>
      </c>
      <c r="B15" s="25">
        <f>B16+B17+B18+B19+B20+B21</f>
        <v>4160</v>
      </c>
      <c r="C15" s="25">
        <f>C16+C17+C18+C19+C20+C21</f>
        <v>869</v>
      </c>
      <c r="D15" s="12">
        <f>D16+D17+D18+D19+D20+D21</f>
        <v>9716</v>
      </c>
      <c r="E15" s="25">
        <f>E16+E17+E18+E19+E20+E21</f>
        <v>11525</v>
      </c>
      <c r="F15" s="25">
        <f>F16+F17+F18+F19+F20</f>
        <v>3714</v>
      </c>
      <c r="G15" s="25">
        <f>G16+G17+G18+G19+G20+G21</f>
        <v>453</v>
      </c>
      <c r="H15" s="26">
        <f>ROUND(G15/F15*100,1)</f>
        <v>12.2</v>
      </c>
    </row>
    <row r="16" spans="1:8" ht="47.25" customHeight="1">
      <c r="A16" s="17" t="s">
        <v>10</v>
      </c>
      <c r="B16" s="24">
        <v>2209</v>
      </c>
      <c r="C16" s="7">
        <v>60</v>
      </c>
      <c r="D16" s="46">
        <v>2227</v>
      </c>
      <c r="E16" s="7">
        <v>2299</v>
      </c>
      <c r="F16" s="24">
        <v>2296</v>
      </c>
      <c r="G16" s="7">
        <v>91</v>
      </c>
      <c r="H16" s="26">
        <f>ROUND(G16/F16*100,1)</f>
        <v>4</v>
      </c>
    </row>
    <row r="17" spans="1:8" ht="48" customHeight="1">
      <c r="A17" s="15" t="s">
        <v>11</v>
      </c>
      <c r="B17" s="57">
        <v>660</v>
      </c>
      <c r="C17" s="58">
        <v>89</v>
      </c>
      <c r="D17" s="64">
        <v>660</v>
      </c>
      <c r="E17" s="58">
        <v>537</v>
      </c>
      <c r="F17" s="57">
        <v>227</v>
      </c>
      <c r="G17" s="58">
        <v>71</v>
      </c>
      <c r="H17" s="26">
        <f>ROUND(G17/F17*100,1)</f>
        <v>31.3</v>
      </c>
    </row>
    <row r="18" spans="1:8" ht="47.25">
      <c r="A18" s="15" t="s">
        <v>44</v>
      </c>
      <c r="B18" s="57">
        <v>291</v>
      </c>
      <c r="C18" s="58">
        <v>78</v>
      </c>
      <c r="D18" s="64">
        <v>355</v>
      </c>
      <c r="E18" s="58">
        <v>375</v>
      </c>
      <c r="F18" s="57">
        <v>191</v>
      </c>
      <c r="G18" s="58">
        <v>8</v>
      </c>
      <c r="H18" s="26">
        <f>ROUND(G18/F18*100,1)</f>
        <v>4.2</v>
      </c>
    </row>
    <row r="19" spans="1:8" ht="15.75">
      <c r="A19" s="15" t="s">
        <v>12</v>
      </c>
      <c r="B19" s="57">
        <v>1000</v>
      </c>
      <c r="C19" s="58">
        <v>44</v>
      </c>
      <c r="D19" s="64">
        <v>1392</v>
      </c>
      <c r="E19" s="58">
        <v>1488</v>
      </c>
      <c r="F19" s="57">
        <v>1000</v>
      </c>
      <c r="G19" s="58">
        <v>16</v>
      </c>
      <c r="H19" s="26">
        <f>ROUND(G19/F19*100,1)</f>
        <v>1.6</v>
      </c>
    </row>
    <row r="20" spans="1:8" ht="63">
      <c r="A20" s="15" t="s">
        <v>61</v>
      </c>
      <c r="B20" s="57">
        <v>0</v>
      </c>
      <c r="C20" s="58">
        <v>12</v>
      </c>
      <c r="D20" s="64">
        <v>7</v>
      </c>
      <c r="E20" s="58">
        <v>1750</v>
      </c>
      <c r="F20" s="57">
        <v>0</v>
      </c>
      <c r="G20" s="58">
        <v>0</v>
      </c>
      <c r="H20" s="26">
        <v>0</v>
      </c>
    </row>
    <row r="21" spans="1:8" ht="31.5">
      <c r="A21" s="15" t="s">
        <v>13</v>
      </c>
      <c r="B21" s="24">
        <v>0</v>
      </c>
      <c r="C21" s="7">
        <v>586</v>
      </c>
      <c r="D21" s="46">
        <v>5075</v>
      </c>
      <c r="E21" s="7">
        <v>5076</v>
      </c>
      <c r="F21" s="24">
        <v>0</v>
      </c>
      <c r="G21" s="7">
        <v>267</v>
      </c>
      <c r="H21" s="28">
        <v>0</v>
      </c>
    </row>
    <row r="22" spans="1:8" ht="31.5">
      <c r="A22" s="16" t="s">
        <v>14</v>
      </c>
      <c r="B22" s="32">
        <f>B7+B15</f>
        <v>153443</v>
      </c>
      <c r="C22" s="32">
        <f>C7+C15</f>
        <v>6506</v>
      </c>
      <c r="D22" s="21">
        <f>D15+D7</f>
        <v>165170</v>
      </c>
      <c r="E22" s="32">
        <f>E15+E7</f>
        <v>170497</v>
      </c>
      <c r="F22" s="32">
        <f>F15+F7</f>
        <v>158104</v>
      </c>
      <c r="G22" s="32">
        <f>G15+G7</f>
        <v>6075</v>
      </c>
      <c r="H22" s="26">
        <f>ROUND(G22/F22*100,1)</f>
        <v>3.8</v>
      </c>
    </row>
    <row r="23" spans="1:8" ht="31.5">
      <c r="A23" s="18" t="s">
        <v>54</v>
      </c>
      <c r="B23" s="29">
        <v>392150</v>
      </c>
      <c r="C23" s="52">
        <v>25909</v>
      </c>
      <c r="D23" s="66">
        <v>452954</v>
      </c>
      <c r="E23" s="52">
        <v>452954</v>
      </c>
      <c r="F23" s="29">
        <v>371361</v>
      </c>
      <c r="G23" s="52">
        <v>35289</v>
      </c>
      <c r="H23" s="33">
        <f>ROUND(G23/F23*100,1)</f>
        <v>9.5</v>
      </c>
    </row>
    <row r="24" spans="1:8" ht="48" thickBot="1">
      <c r="A24" s="16" t="s">
        <v>97</v>
      </c>
      <c r="B24" s="27">
        <v>0</v>
      </c>
      <c r="C24" s="8">
        <v>-5436</v>
      </c>
      <c r="D24" s="13">
        <v>-2754</v>
      </c>
      <c r="E24" s="8">
        <v>-2754</v>
      </c>
      <c r="F24" s="27">
        <v>0</v>
      </c>
      <c r="G24" s="8">
        <v>-76</v>
      </c>
      <c r="H24" s="28">
        <v>0</v>
      </c>
    </row>
    <row r="25" spans="1:8" ht="28.5" customHeight="1" thickBot="1" thickTop="1">
      <c r="A25" s="6" t="s">
        <v>15</v>
      </c>
      <c r="B25" s="30">
        <f>B22+B23+B24</f>
        <v>545593</v>
      </c>
      <c r="C25" s="30">
        <f>C22+C23+C24</f>
        <v>26979</v>
      </c>
      <c r="D25" s="67">
        <f>D22+D23+D24</f>
        <v>615370</v>
      </c>
      <c r="E25" s="30">
        <f>E22+E23+E24</f>
        <v>620697</v>
      </c>
      <c r="F25" s="30">
        <f>F22+F23</f>
        <v>529465</v>
      </c>
      <c r="G25" s="30">
        <f>G22+G23+G24</f>
        <v>41288</v>
      </c>
      <c r="H25" s="19">
        <f>ROUND(G25/F25*100,1)</f>
        <v>7.8</v>
      </c>
    </row>
    <row r="26" spans="1:8" ht="16.5" thickTop="1">
      <c r="A26" s="45" t="s">
        <v>40</v>
      </c>
      <c r="B26" s="45"/>
      <c r="C26" s="45"/>
      <c r="D26" s="45"/>
      <c r="E26" s="45"/>
      <c r="F26" s="45"/>
      <c r="G26" s="45"/>
      <c r="H26" s="4"/>
    </row>
    <row r="27" spans="1:8" ht="15.75">
      <c r="A27" s="45" t="s">
        <v>41</v>
      </c>
      <c r="B27" s="45"/>
      <c r="C27" s="45"/>
      <c r="D27" s="45"/>
      <c r="E27" s="45"/>
      <c r="F27" s="45" t="s">
        <v>42</v>
      </c>
      <c r="G27" s="45"/>
      <c r="H27" s="4"/>
    </row>
    <row r="28" spans="1:8" ht="12.75">
      <c r="A28" s="4"/>
      <c r="B28" s="4"/>
      <c r="C28" s="4"/>
      <c r="D28" s="4"/>
      <c r="E28" s="4"/>
      <c r="F28" s="4"/>
      <c r="G28" s="4"/>
      <c r="H28" s="4"/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4"/>
      <c r="B42" s="4"/>
      <c r="C42" s="4"/>
      <c r="D42" s="4"/>
      <c r="E42" s="4"/>
      <c r="F42" s="4"/>
      <c r="G42" s="4"/>
      <c r="H42" s="4"/>
    </row>
  </sheetData>
  <sheetProtection/>
  <mergeCells count="3">
    <mergeCell ref="A2:H2"/>
    <mergeCell ref="A3:H3"/>
    <mergeCell ref="A4:H4"/>
  </mergeCells>
  <printOptions horizontalCentered="1"/>
  <pageMargins left="0.5511811023622047" right="0.4330708661417323" top="0.35433070866141736" bottom="0.31496062992125984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43"/>
  <sheetViews>
    <sheetView zoomScalePageLayoutView="0" workbookViewId="0" topLeftCell="A1">
      <selection activeCell="D7" sqref="D7:F25"/>
    </sheetView>
  </sheetViews>
  <sheetFormatPr defaultColWidth="9.00390625" defaultRowHeight="12.75"/>
  <cols>
    <col min="1" max="1" width="25.125" style="1" customWidth="1"/>
    <col min="2" max="2" width="10.625" style="1" customWidth="1"/>
    <col min="3" max="5" width="9.125" style="1" customWidth="1"/>
    <col min="6" max="6" width="10.125" style="1" customWidth="1"/>
    <col min="7" max="7" width="9.75390625" style="1" customWidth="1"/>
    <col min="8" max="8" width="10.375" style="1" customWidth="1"/>
    <col min="9" max="16384" width="9.125" style="1" customWidth="1"/>
  </cols>
  <sheetData>
    <row r="1" ht="5.25" customHeight="1"/>
    <row r="2" spans="1:8" ht="18.75">
      <c r="A2" s="83" t="s">
        <v>16</v>
      </c>
      <c r="B2" s="83"/>
      <c r="C2" s="83"/>
      <c r="D2" s="83"/>
      <c r="E2" s="83"/>
      <c r="F2" s="83"/>
      <c r="G2" s="83"/>
      <c r="H2" s="83"/>
    </row>
    <row r="3" spans="1:8" ht="18.75">
      <c r="A3" s="83" t="s">
        <v>17</v>
      </c>
      <c r="B3" s="83"/>
      <c r="C3" s="83"/>
      <c r="D3" s="83"/>
      <c r="E3" s="83"/>
      <c r="F3" s="83"/>
      <c r="G3" s="83"/>
      <c r="H3" s="83"/>
    </row>
    <row r="4" spans="1:8" ht="19.5" thickBot="1">
      <c r="A4" s="83" t="s">
        <v>110</v>
      </c>
      <c r="B4" s="83"/>
      <c r="C4" s="83"/>
      <c r="D4" s="83"/>
      <c r="E4" s="83"/>
      <c r="F4" s="83"/>
      <c r="G4" s="83"/>
      <c r="H4" s="83"/>
    </row>
    <row r="5" ht="13.5" hidden="1" thickBot="1"/>
    <row r="6" spans="1:8" ht="65.25" customHeight="1" thickBot="1" thickTop="1">
      <c r="A6" s="5"/>
      <c r="B6" s="59" t="s">
        <v>78</v>
      </c>
      <c r="C6" s="60" t="s">
        <v>79</v>
      </c>
      <c r="D6" s="47" t="s">
        <v>86</v>
      </c>
      <c r="E6" s="48" t="s">
        <v>87</v>
      </c>
      <c r="F6" s="54" t="s">
        <v>111</v>
      </c>
      <c r="G6" s="56" t="s">
        <v>112</v>
      </c>
      <c r="H6" s="9" t="s">
        <v>0</v>
      </c>
    </row>
    <row r="7" spans="1:8" ht="16.5" thickTop="1">
      <c r="A7" s="14" t="s">
        <v>1</v>
      </c>
      <c r="B7" s="22">
        <f>B8+B9+B10+B11+B12+B13</f>
        <v>149283</v>
      </c>
      <c r="C7" s="22">
        <f>C8+C9+C10+C11+C12+C13+C14</f>
        <v>60642</v>
      </c>
      <c r="D7" s="11">
        <f>D8+D9+D10+D11+D12+D13</f>
        <v>155454</v>
      </c>
      <c r="E7" s="22">
        <f>E8+E9+E10+E11+E12+E13+E14</f>
        <v>158972</v>
      </c>
      <c r="F7" s="22">
        <f>F8+F9+F10+F11+F12+F13+F14</f>
        <v>154390</v>
      </c>
      <c r="G7" s="22">
        <f>G8+G9+G10+G11+G12+G13+G14</f>
        <v>64643</v>
      </c>
      <c r="H7" s="23">
        <f aca="true" t="shared" si="0" ref="H7:H13">ROUND(G7/F7*100,1)</f>
        <v>41.9</v>
      </c>
    </row>
    <row r="8" spans="1:8" ht="31.5">
      <c r="A8" s="15" t="s">
        <v>2</v>
      </c>
      <c r="B8" s="57">
        <v>115000</v>
      </c>
      <c r="C8" s="58">
        <v>43534</v>
      </c>
      <c r="D8" s="64">
        <v>116529</v>
      </c>
      <c r="E8" s="58">
        <v>118759</v>
      </c>
      <c r="F8" s="57">
        <v>120000</v>
      </c>
      <c r="G8" s="58">
        <v>46403</v>
      </c>
      <c r="H8" s="26">
        <f t="shared" si="0"/>
        <v>38.7</v>
      </c>
    </row>
    <row r="9" spans="1:8" ht="15.75">
      <c r="A9" s="15" t="s">
        <v>66</v>
      </c>
      <c r="B9" s="57">
        <v>16000</v>
      </c>
      <c r="C9" s="58">
        <v>7815</v>
      </c>
      <c r="D9" s="64">
        <v>16000</v>
      </c>
      <c r="E9" s="58">
        <v>17921</v>
      </c>
      <c r="F9" s="57">
        <v>15939</v>
      </c>
      <c r="G9" s="58">
        <v>9492</v>
      </c>
      <c r="H9" s="26">
        <f t="shared" si="0"/>
        <v>59.6</v>
      </c>
    </row>
    <row r="10" spans="1:8" ht="31.5">
      <c r="A10" s="15" t="s">
        <v>3</v>
      </c>
      <c r="B10" s="57">
        <v>4834</v>
      </c>
      <c r="C10" s="58">
        <v>2307</v>
      </c>
      <c r="D10" s="64">
        <v>5472</v>
      </c>
      <c r="E10" s="58">
        <v>5684</v>
      </c>
      <c r="F10" s="57">
        <v>5349</v>
      </c>
      <c r="G10" s="58">
        <v>2821</v>
      </c>
      <c r="H10" s="26">
        <f t="shared" si="0"/>
        <v>52.7</v>
      </c>
    </row>
    <row r="11" spans="1:8" ht="31.5">
      <c r="A11" s="15" t="s">
        <v>4</v>
      </c>
      <c r="B11" s="57">
        <v>2413</v>
      </c>
      <c r="C11" s="58">
        <v>86</v>
      </c>
      <c r="D11" s="64">
        <v>2667</v>
      </c>
      <c r="E11" s="58">
        <v>2678</v>
      </c>
      <c r="F11" s="57">
        <v>1807</v>
      </c>
      <c r="G11" s="58">
        <v>10</v>
      </c>
      <c r="H11" s="26">
        <f t="shared" si="0"/>
        <v>0.6</v>
      </c>
    </row>
    <row r="12" spans="1:8" ht="15.75">
      <c r="A12" s="15" t="s">
        <v>5</v>
      </c>
      <c r="B12" s="57">
        <v>10016</v>
      </c>
      <c r="C12" s="58">
        <v>6654</v>
      </c>
      <c r="D12" s="64">
        <v>13754</v>
      </c>
      <c r="E12" s="58">
        <v>13126</v>
      </c>
      <c r="F12" s="57">
        <v>10687</v>
      </c>
      <c r="G12" s="58">
        <v>5526</v>
      </c>
      <c r="H12" s="26">
        <f t="shared" si="0"/>
        <v>51.7</v>
      </c>
    </row>
    <row r="13" spans="1:8" ht="15.75">
      <c r="A13" s="15" t="s">
        <v>6</v>
      </c>
      <c r="B13" s="57">
        <v>1020</v>
      </c>
      <c r="C13" s="58">
        <v>246</v>
      </c>
      <c r="D13" s="64">
        <v>1032</v>
      </c>
      <c r="E13" s="58">
        <v>915</v>
      </c>
      <c r="F13" s="57">
        <v>608</v>
      </c>
      <c r="G13" s="58">
        <v>391</v>
      </c>
      <c r="H13" s="26">
        <f t="shared" si="0"/>
        <v>64.3</v>
      </c>
    </row>
    <row r="14" spans="1:8" ht="47.25">
      <c r="A14" s="15" t="s">
        <v>7</v>
      </c>
      <c r="B14" s="24">
        <v>0</v>
      </c>
      <c r="C14" s="7">
        <v>0</v>
      </c>
      <c r="D14" s="46">
        <v>0</v>
      </c>
      <c r="E14" s="7">
        <v>-111</v>
      </c>
      <c r="F14" s="24">
        <v>0</v>
      </c>
      <c r="G14" s="7">
        <v>0</v>
      </c>
      <c r="H14" s="28" t="s">
        <v>8</v>
      </c>
    </row>
    <row r="15" spans="1:8" ht="31.5">
      <c r="A15" s="16" t="s">
        <v>9</v>
      </c>
      <c r="B15" s="25">
        <f aca="true" t="shared" si="1" ref="B15:G15">B16+B17+B18+B19+B20+B21</f>
        <v>6377</v>
      </c>
      <c r="C15" s="25">
        <f t="shared" si="1"/>
        <v>4021</v>
      </c>
      <c r="D15" s="12">
        <f t="shared" si="1"/>
        <v>9716</v>
      </c>
      <c r="E15" s="25">
        <f t="shared" si="1"/>
        <v>11525</v>
      </c>
      <c r="F15" s="25">
        <f t="shared" si="1"/>
        <v>6513</v>
      </c>
      <c r="G15" s="25">
        <f t="shared" si="1"/>
        <v>4865</v>
      </c>
      <c r="H15" s="26">
        <f aca="true" t="shared" si="2" ref="H15:H23">ROUND(G15/F15*100,1)</f>
        <v>74.7</v>
      </c>
    </row>
    <row r="16" spans="1:8" ht="47.25" customHeight="1">
      <c r="A16" s="17" t="s">
        <v>10</v>
      </c>
      <c r="B16" s="24">
        <v>2209</v>
      </c>
      <c r="C16" s="7">
        <v>860</v>
      </c>
      <c r="D16" s="46">
        <v>2227</v>
      </c>
      <c r="E16" s="7">
        <v>2299</v>
      </c>
      <c r="F16" s="24">
        <v>2296</v>
      </c>
      <c r="G16" s="7">
        <v>1195</v>
      </c>
      <c r="H16" s="26">
        <f t="shared" si="2"/>
        <v>52</v>
      </c>
    </row>
    <row r="17" spans="1:8" ht="48" customHeight="1">
      <c r="A17" s="15" t="s">
        <v>11</v>
      </c>
      <c r="B17" s="57">
        <v>660</v>
      </c>
      <c r="C17" s="58">
        <v>240</v>
      </c>
      <c r="D17" s="64">
        <v>660</v>
      </c>
      <c r="E17" s="58">
        <v>537</v>
      </c>
      <c r="F17" s="57">
        <v>227</v>
      </c>
      <c r="G17" s="58">
        <v>224</v>
      </c>
      <c r="H17" s="26">
        <f t="shared" si="2"/>
        <v>98.7</v>
      </c>
    </row>
    <row r="18" spans="1:8" ht="47.25">
      <c r="A18" s="15" t="s">
        <v>44</v>
      </c>
      <c r="B18" s="57">
        <v>291</v>
      </c>
      <c r="C18" s="58">
        <v>250</v>
      </c>
      <c r="D18" s="64">
        <v>355</v>
      </c>
      <c r="E18" s="58">
        <v>375</v>
      </c>
      <c r="F18" s="57">
        <v>191</v>
      </c>
      <c r="G18" s="58">
        <v>216</v>
      </c>
      <c r="H18" s="26">
        <f t="shared" si="2"/>
        <v>113.1</v>
      </c>
    </row>
    <row r="19" spans="1:8" ht="15.75">
      <c r="A19" s="15" t="s">
        <v>12</v>
      </c>
      <c r="B19" s="57">
        <v>1000</v>
      </c>
      <c r="C19" s="58">
        <v>398</v>
      </c>
      <c r="D19" s="64">
        <v>1392</v>
      </c>
      <c r="E19" s="58">
        <v>1488</v>
      </c>
      <c r="F19" s="57">
        <v>1000</v>
      </c>
      <c r="G19" s="58">
        <v>292</v>
      </c>
      <c r="H19" s="26">
        <f t="shared" si="2"/>
        <v>29.2</v>
      </c>
    </row>
    <row r="20" spans="1:8" ht="63">
      <c r="A20" s="15" t="s">
        <v>61</v>
      </c>
      <c r="B20" s="57">
        <v>0</v>
      </c>
      <c r="C20" s="58">
        <v>46</v>
      </c>
      <c r="D20" s="64">
        <v>7</v>
      </c>
      <c r="E20" s="58">
        <v>1750</v>
      </c>
      <c r="F20" s="57">
        <v>0</v>
      </c>
      <c r="G20" s="58">
        <v>26</v>
      </c>
      <c r="H20" s="26">
        <v>0</v>
      </c>
    </row>
    <row r="21" spans="1:8" ht="31.5">
      <c r="A21" s="15" t="s">
        <v>13</v>
      </c>
      <c r="B21" s="24">
        <v>2217</v>
      </c>
      <c r="C21" s="7">
        <v>2227</v>
      </c>
      <c r="D21" s="46">
        <v>5075</v>
      </c>
      <c r="E21" s="7">
        <v>5076</v>
      </c>
      <c r="F21" s="24">
        <v>2799</v>
      </c>
      <c r="G21" s="7">
        <v>2912</v>
      </c>
      <c r="H21" s="26">
        <f t="shared" si="2"/>
        <v>104</v>
      </c>
    </row>
    <row r="22" spans="1:8" ht="31.5">
      <c r="A22" s="16" t="s">
        <v>14</v>
      </c>
      <c r="B22" s="32">
        <f aca="true" t="shared" si="3" ref="B22:G22">B15+B7</f>
        <v>155660</v>
      </c>
      <c r="C22" s="32">
        <f t="shared" si="3"/>
        <v>64663</v>
      </c>
      <c r="D22" s="21">
        <f t="shared" si="3"/>
        <v>165170</v>
      </c>
      <c r="E22" s="32">
        <f t="shared" si="3"/>
        <v>170497</v>
      </c>
      <c r="F22" s="32">
        <f t="shared" si="3"/>
        <v>160903</v>
      </c>
      <c r="G22" s="32">
        <f t="shared" si="3"/>
        <v>69508</v>
      </c>
      <c r="H22" s="26">
        <f t="shared" si="2"/>
        <v>43.2</v>
      </c>
    </row>
    <row r="23" spans="1:8" ht="31.5">
      <c r="A23" s="18" t="s">
        <v>54</v>
      </c>
      <c r="B23" s="29">
        <v>407010</v>
      </c>
      <c r="C23" s="52">
        <v>228449</v>
      </c>
      <c r="D23" s="66">
        <v>452954</v>
      </c>
      <c r="E23" s="52">
        <v>452954</v>
      </c>
      <c r="F23" s="29">
        <v>390249</v>
      </c>
      <c r="G23" s="52">
        <v>212599</v>
      </c>
      <c r="H23" s="33">
        <f t="shared" si="2"/>
        <v>54.5</v>
      </c>
    </row>
    <row r="24" spans="1:8" ht="48" thickBot="1">
      <c r="A24" s="16" t="s">
        <v>55</v>
      </c>
      <c r="B24" s="27">
        <v>0</v>
      </c>
      <c r="C24" s="8">
        <v>-1484</v>
      </c>
      <c r="D24" s="13">
        <v>-2754</v>
      </c>
      <c r="E24" s="8">
        <v>-2754</v>
      </c>
      <c r="F24" s="27">
        <v>0</v>
      </c>
      <c r="G24" s="8">
        <v>-76</v>
      </c>
      <c r="H24" s="28" t="s">
        <v>8</v>
      </c>
    </row>
    <row r="25" spans="1:8" ht="28.5" customHeight="1" thickBot="1" thickTop="1">
      <c r="A25" s="6" t="s">
        <v>15</v>
      </c>
      <c r="B25" s="30">
        <f>B22+B23+B24</f>
        <v>562670</v>
      </c>
      <c r="C25" s="30">
        <f>C22+C23+C24</f>
        <v>291628</v>
      </c>
      <c r="D25" s="67">
        <f>D22+D23+D24</f>
        <v>615370</v>
      </c>
      <c r="E25" s="30">
        <f>E22+E23+E24</f>
        <v>620697</v>
      </c>
      <c r="F25" s="30">
        <f>F22+F23</f>
        <v>551152</v>
      </c>
      <c r="G25" s="30">
        <f>G22+G23+G24</f>
        <v>282031</v>
      </c>
      <c r="H25" s="19">
        <f>ROUND(G25/F25*100,1)</f>
        <v>51.2</v>
      </c>
    </row>
    <row r="26" spans="1:8" ht="28.5" customHeight="1" hidden="1" thickTop="1">
      <c r="A26" s="2"/>
      <c r="B26" s="3"/>
      <c r="C26" s="3"/>
      <c r="D26" s="3"/>
      <c r="E26" s="3"/>
      <c r="F26" s="3"/>
      <c r="G26" s="3"/>
      <c r="H26" s="3"/>
    </row>
    <row r="27" spans="1:8" ht="16.5" thickTop="1">
      <c r="A27" s="45" t="s">
        <v>40</v>
      </c>
      <c r="B27" s="45"/>
      <c r="C27" s="45"/>
      <c r="D27" s="45"/>
      <c r="E27" s="45"/>
      <c r="F27" s="45"/>
      <c r="G27" s="45"/>
      <c r="H27" s="4"/>
    </row>
    <row r="28" spans="1:8" ht="15.75">
      <c r="A28" s="45" t="s">
        <v>41</v>
      </c>
      <c r="B28" s="45"/>
      <c r="C28" s="45"/>
      <c r="D28" s="45"/>
      <c r="E28" s="45"/>
      <c r="F28" s="45" t="s">
        <v>42</v>
      </c>
      <c r="G28" s="45"/>
      <c r="H28" s="4"/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4"/>
      <c r="B42" s="4"/>
      <c r="C42" s="4"/>
      <c r="D42" s="4"/>
      <c r="E42" s="4"/>
      <c r="F42" s="4"/>
      <c r="G42" s="4"/>
      <c r="H42" s="4"/>
    </row>
    <row r="43" spans="1:8" ht="12.75">
      <c r="A43" s="4"/>
      <c r="B43" s="4"/>
      <c r="C43" s="4"/>
      <c r="D43" s="4"/>
      <c r="E43" s="4"/>
      <c r="F43" s="4"/>
      <c r="G43" s="4"/>
      <c r="H43" s="4"/>
    </row>
  </sheetData>
  <sheetProtection/>
  <mergeCells count="3">
    <mergeCell ref="A2:H2"/>
    <mergeCell ref="A3:H3"/>
    <mergeCell ref="A4:H4"/>
  </mergeCells>
  <printOptions horizontalCentered="1"/>
  <pageMargins left="0.5511811023622047" right="0.4330708661417323" top="0.35433070866141736" bottom="0.31496062992125984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6"/>
  <sheetViews>
    <sheetView zoomScalePageLayoutView="0" workbookViewId="0" topLeftCell="A2">
      <selection activeCell="E54" sqref="E54"/>
    </sheetView>
  </sheetViews>
  <sheetFormatPr defaultColWidth="9.00390625" defaultRowHeight="12.75"/>
  <cols>
    <col min="1" max="1" width="30.00390625" style="4" customWidth="1"/>
    <col min="2" max="5" width="9.125" style="4" customWidth="1"/>
    <col min="6" max="6" width="10.375" style="4" customWidth="1"/>
    <col min="7" max="7" width="9.125" style="4" customWidth="1"/>
    <col min="8" max="8" width="9.75390625" style="4" customWidth="1"/>
    <col min="9" max="16384" width="9.125" style="4" customWidth="1"/>
  </cols>
  <sheetData>
    <row r="1" ht="5.25" customHeight="1" hidden="1"/>
    <row r="2" spans="1:8" ht="15.75" customHeight="1">
      <c r="A2" s="84" t="s">
        <v>36</v>
      </c>
      <c r="B2" s="84"/>
      <c r="C2" s="84"/>
      <c r="D2" s="84"/>
      <c r="E2" s="84"/>
      <c r="F2" s="84"/>
      <c r="G2" s="84"/>
      <c r="H2" s="84"/>
    </row>
    <row r="3" spans="1:8" ht="14.25" customHeight="1">
      <c r="A3" s="84" t="s">
        <v>37</v>
      </c>
      <c r="B3" s="84"/>
      <c r="C3" s="84"/>
      <c r="D3" s="84"/>
      <c r="E3" s="84"/>
      <c r="F3" s="84"/>
      <c r="G3" s="84"/>
      <c r="H3" s="84"/>
    </row>
    <row r="4" spans="1:8" ht="15" customHeight="1" thickBot="1">
      <c r="A4" s="84" t="s">
        <v>110</v>
      </c>
      <c r="B4" s="84"/>
      <c r="C4" s="84"/>
      <c r="D4" s="84"/>
      <c r="E4" s="84"/>
      <c r="F4" s="84"/>
      <c r="G4" s="84"/>
      <c r="H4" s="84"/>
    </row>
    <row r="5" ht="2.25" customHeight="1" hidden="1" thickBot="1"/>
    <row r="6" spans="1:9" ht="65.25" thickBot="1" thickTop="1">
      <c r="A6" s="35"/>
      <c r="B6" s="54" t="s">
        <v>78</v>
      </c>
      <c r="C6" s="55" t="s">
        <v>79</v>
      </c>
      <c r="D6" s="10" t="s">
        <v>86</v>
      </c>
      <c r="E6" s="31" t="s">
        <v>87</v>
      </c>
      <c r="F6" s="54" t="s">
        <v>111</v>
      </c>
      <c r="G6" s="56" t="s">
        <v>113</v>
      </c>
      <c r="H6" s="9" t="s">
        <v>0</v>
      </c>
      <c r="I6" s="34"/>
    </row>
    <row r="7" spans="1:9" ht="29.25" thickTop="1">
      <c r="A7" s="36" t="s">
        <v>18</v>
      </c>
      <c r="B7" s="50">
        <f>B8+B9+B10+B12+B15+B13+B14</f>
        <v>59593</v>
      </c>
      <c r="C7" s="50">
        <f>C8+C9+C10+C12+C15+C13+C14</f>
        <v>30248</v>
      </c>
      <c r="D7" s="68">
        <f>D8+D9+D10+D11+D13+D15+D12</f>
        <v>76305</v>
      </c>
      <c r="E7" s="68">
        <f>E8+E9+E10+E11+E13+E15+E12</f>
        <v>75374</v>
      </c>
      <c r="F7" s="50">
        <f>F8+F9+F10+F12+F15+F13+F14+F11</f>
        <v>64118</v>
      </c>
      <c r="G7" s="50">
        <f>G8+G9+G10+G12+G15+G13+G14+G11</f>
        <v>31517</v>
      </c>
      <c r="H7" s="63">
        <f>G7/F7*100</f>
        <v>49.15468355220063</v>
      </c>
      <c r="I7" s="34"/>
    </row>
    <row r="8" spans="1:9" ht="15">
      <c r="A8" s="37" t="s">
        <v>39</v>
      </c>
      <c r="B8" s="24">
        <v>10013</v>
      </c>
      <c r="C8" s="7">
        <v>3186</v>
      </c>
      <c r="D8" s="46">
        <v>11800</v>
      </c>
      <c r="E8" s="7">
        <v>11646</v>
      </c>
      <c r="F8" s="24">
        <v>11212</v>
      </c>
      <c r="G8" s="7">
        <v>4914</v>
      </c>
      <c r="H8" s="63">
        <f>G8/F8*100</f>
        <v>43.828041384231184</v>
      </c>
      <c r="I8" s="34"/>
    </row>
    <row r="9" spans="1:9" ht="15">
      <c r="A9" s="38" t="s">
        <v>19</v>
      </c>
      <c r="B9" s="24">
        <v>7125</v>
      </c>
      <c r="C9" s="7">
        <v>4105</v>
      </c>
      <c r="D9" s="46">
        <v>9954</v>
      </c>
      <c r="E9" s="7">
        <v>9934</v>
      </c>
      <c r="F9" s="24">
        <v>7807</v>
      </c>
      <c r="G9" s="7">
        <v>4674</v>
      </c>
      <c r="H9" s="63">
        <f>G9/F9*100</f>
        <v>59.869348021006786</v>
      </c>
      <c r="I9" s="34"/>
    </row>
    <row r="10" spans="1:9" ht="15">
      <c r="A10" s="38" t="s">
        <v>20</v>
      </c>
      <c r="B10" s="24">
        <v>24787</v>
      </c>
      <c r="C10" s="7">
        <v>13980</v>
      </c>
      <c r="D10" s="46">
        <v>33395</v>
      </c>
      <c r="E10" s="7">
        <v>32892</v>
      </c>
      <c r="F10" s="24">
        <v>26413</v>
      </c>
      <c r="G10" s="7">
        <v>13264</v>
      </c>
      <c r="H10" s="63">
        <f>G10/F10*100</f>
        <v>50.21769583159808</v>
      </c>
      <c r="I10" s="34"/>
    </row>
    <row r="11" spans="1:9" ht="15">
      <c r="A11" s="38" t="s">
        <v>51</v>
      </c>
      <c r="B11" s="24">
        <v>0</v>
      </c>
      <c r="C11" s="7">
        <v>0</v>
      </c>
      <c r="D11" s="46">
        <v>3</v>
      </c>
      <c r="E11" s="7">
        <v>3</v>
      </c>
      <c r="F11" s="24">
        <v>14</v>
      </c>
      <c r="G11" s="7">
        <v>0</v>
      </c>
      <c r="H11" s="63">
        <v>0</v>
      </c>
      <c r="I11" s="34"/>
    </row>
    <row r="12" spans="1:9" ht="30">
      <c r="A12" s="38" t="s">
        <v>43</v>
      </c>
      <c r="B12" s="24">
        <v>4142</v>
      </c>
      <c r="C12" s="7">
        <v>2840</v>
      </c>
      <c r="D12" s="46">
        <v>6080</v>
      </c>
      <c r="E12" s="7">
        <v>6066</v>
      </c>
      <c r="F12" s="24">
        <v>5229</v>
      </c>
      <c r="G12" s="7">
        <v>2532</v>
      </c>
      <c r="H12" s="63">
        <f>G12/F12*100</f>
        <v>48.422260470453246</v>
      </c>
      <c r="I12" s="34"/>
    </row>
    <row r="13" spans="1:9" ht="30">
      <c r="A13" s="38" t="s">
        <v>82</v>
      </c>
      <c r="B13" s="24">
        <v>917</v>
      </c>
      <c r="C13" s="7">
        <v>0</v>
      </c>
      <c r="D13" s="46">
        <v>917</v>
      </c>
      <c r="E13" s="7">
        <v>917</v>
      </c>
      <c r="F13" s="24">
        <v>0</v>
      </c>
      <c r="G13" s="7">
        <v>0</v>
      </c>
      <c r="H13" s="63">
        <v>0</v>
      </c>
      <c r="I13" s="34"/>
    </row>
    <row r="14" spans="1:9" ht="15">
      <c r="A14" s="38" t="s">
        <v>59</v>
      </c>
      <c r="B14" s="24">
        <v>36</v>
      </c>
      <c r="C14" s="7">
        <v>0</v>
      </c>
      <c r="D14" s="46">
        <v>0</v>
      </c>
      <c r="E14" s="7">
        <v>0</v>
      </c>
      <c r="F14" s="24">
        <v>0</v>
      </c>
      <c r="G14" s="7">
        <v>0</v>
      </c>
      <c r="H14" s="63">
        <v>0</v>
      </c>
      <c r="I14" s="34"/>
    </row>
    <row r="15" spans="1:9" ht="30">
      <c r="A15" s="38" t="s">
        <v>21</v>
      </c>
      <c r="B15" s="24">
        <v>12573</v>
      </c>
      <c r="C15" s="7">
        <v>6137</v>
      </c>
      <c r="D15" s="46">
        <v>14156</v>
      </c>
      <c r="E15" s="7">
        <v>13916</v>
      </c>
      <c r="F15" s="24">
        <v>13443</v>
      </c>
      <c r="G15" s="7">
        <v>6133</v>
      </c>
      <c r="H15" s="63">
        <f>G15/F15*100</f>
        <v>45.62225693669568</v>
      </c>
      <c r="I15" s="34"/>
    </row>
    <row r="16" spans="1:9" ht="14.25">
      <c r="A16" s="39" t="s">
        <v>22</v>
      </c>
      <c r="B16" s="27">
        <v>1556</v>
      </c>
      <c r="C16" s="8">
        <v>761</v>
      </c>
      <c r="D16" s="13">
        <v>1556</v>
      </c>
      <c r="E16" s="8">
        <v>1556</v>
      </c>
      <c r="F16" s="27">
        <v>1470</v>
      </c>
      <c r="G16" s="8">
        <v>10</v>
      </c>
      <c r="H16" s="63">
        <f>G16/F16*100</f>
        <v>0.6802721088435374</v>
      </c>
      <c r="I16" s="34"/>
    </row>
    <row r="17" spans="1:9" ht="46.5" customHeight="1">
      <c r="A17" s="39" t="s">
        <v>46</v>
      </c>
      <c r="B17" s="27">
        <f>B18+B19+B20</f>
        <v>2790</v>
      </c>
      <c r="C17" s="27">
        <f>C18+C19+C20</f>
        <v>313</v>
      </c>
      <c r="D17" s="27">
        <f>D20+D21</f>
        <v>57354</v>
      </c>
      <c r="E17" s="27">
        <f>E20+E21</f>
        <v>55083</v>
      </c>
      <c r="F17" s="27">
        <f>F18+F19+F20</f>
        <v>2759</v>
      </c>
      <c r="G17" s="27">
        <f>G18+G19+G20</f>
        <v>454</v>
      </c>
      <c r="H17" s="63">
        <f>G17/F17*100</f>
        <v>16.45523740485683</v>
      </c>
      <c r="I17" s="34"/>
    </row>
    <row r="18" spans="1:9" ht="15">
      <c r="A18" s="38" t="s">
        <v>96</v>
      </c>
      <c r="B18" s="24">
        <v>0</v>
      </c>
      <c r="C18" s="7">
        <v>0</v>
      </c>
      <c r="D18" s="46">
        <v>0</v>
      </c>
      <c r="E18" s="46">
        <v>0</v>
      </c>
      <c r="F18" s="24">
        <v>216</v>
      </c>
      <c r="G18" s="7">
        <v>4</v>
      </c>
      <c r="H18" s="63">
        <v>0</v>
      </c>
      <c r="I18" s="34"/>
    </row>
    <row r="19" spans="1:9" ht="15">
      <c r="A19" s="38" t="s">
        <v>84</v>
      </c>
      <c r="B19" s="24">
        <v>1800</v>
      </c>
      <c r="C19" s="46">
        <v>0</v>
      </c>
      <c r="D19" s="46">
        <v>1808</v>
      </c>
      <c r="E19" s="7">
        <v>1799</v>
      </c>
      <c r="F19" s="24">
        <v>1499</v>
      </c>
      <c r="G19" s="46">
        <v>61</v>
      </c>
      <c r="H19" s="63">
        <v>0</v>
      </c>
      <c r="I19" s="34"/>
    </row>
    <row r="20" spans="1:9" ht="15">
      <c r="A20" s="38" t="s">
        <v>58</v>
      </c>
      <c r="B20" s="24">
        <v>990</v>
      </c>
      <c r="C20" s="46">
        <v>313</v>
      </c>
      <c r="D20" s="46">
        <v>970</v>
      </c>
      <c r="E20" s="46">
        <v>970</v>
      </c>
      <c r="F20" s="24">
        <v>1044</v>
      </c>
      <c r="G20" s="46">
        <v>389</v>
      </c>
      <c r="H20" s="63">
        <f aca="true" t="shared" si="0" ref="H20:H25">G20/F20*100</f>
        <v>37.26053639846743</v>
      </c>
      <c r="I20" s="34"/>
    </row>
    <row r="21" spans="1:9" ht="19.5" customHeight="1">
      <c r="A21" s="39" t="s">
        <v>23</v>
      </c>
      <c r="B21" s="25">
        <f>B22+B23+B24</f>
        <v>17532</v>
      </c>
      <c r="C21" s="25">
        <f>C22+C23+C24</f>
        <v>394</v>
      </c>
      <c r="D21" s="12">
        <f>D22+D23+D24+D25</f>
        <v>56384</v>
      </c>
      <c r="E21" s="12">
        <f>E22+E23+E24+E25</f>
        <v>54113</v>
      </c>
      <c r="F21" s="25">
        <f>F22+F23+F24</f>
        <v>22187</v>
      </c>
      <c r="G21" s="25">
        <f>G22+G23+G24</f>
        <v>2535</v>
      </c>
      <c r="H21" s="63">
        <f t="shared" si="0"/>
        <v>11.425609591202056</v>
      </c>
      <c r="I21" s="34"/>
    </row>
    <row r="22" spans="1:9" ht="30">
      <c r="A22" s="38" t="s">
        <v>62</v>
      </c>
      <c r="B22" s="24">
        <v>927</v>
      </c>
      <c r="C22" s="7">
        <v>0</v>
      </c>
      <c r="D22" s="46">
        <v>927</v>
      </c>
      <c r="E22" s="46">
        <v>923</v>
      </c>
      <c r="F22" s="24">
        <v>921</v>
      </c>
      <c r="G22" s="7">
        <v>26</v>
      </c>
      <c r="H22" s="63">
        <f t="shared" si="0"/>
        <v>2.823018458197611</v>
      </c>
      <c r="I22" s="34"/>
    </row>
    <row r="23" spans="1:9" ht="15">
      <c r="A23" s="38" t="s">
        <v>67</v>
      </c>
      <c r="B23" s="24">
        <v>16300</v>
      </c>
      <c r="C23" s="7">
        <v>300</v>
      </c>
      <c r="D23" s="46">
        <v>16300</v>
      </c>
      <c r="E23" s="7">
        <v>16192</v>
      </c>
      <c r="F23" s="24">
        <v>20849</v>
      </c>
      <c r="G23" s="7">
        <v>2379</v>
      </c>
      <c r="H23" s="63">
        <f t="shared" si="0"/>
        <v>11.410619214350808</v>
      </c>
      <c r="I23" s="34"/>
    </row>
    <row r="24" spans="1:9" ht="30">
      <c r="A24" s="38" t="s">
        <v>57</v>
      </c>
      <c r="B24" s="24">
        <v>305</v>
      </c>
      <c r="C24" s="7">
        <v>94</v>
      </c>
      <c r="D24" s="46">
        <v>305</v>
      </c>
      <c r="E24" s="7">
        <v>305</v>
      </c>
      <c r="F24" s="24">
        <v>417</v>
      </c>
      <c r="G24" s="7">
        <v>130</v>
      </c>
      <c r="H24" s="63">
        <f t="shared" si="0"/>
        <v>31.17505995203837</v>
      </c>
      <c r="I24" s="34"/>
    </row>
    <row r="25" spans="1:9" ht="28.5">
      <c r="A25" s="39" t="s">
        <v>24</v>
      </c>
      <c r="B25" s="25">
        <f aca="true" t="shared" si="1" ref="B25:G25">B26+B27+B28</f>
        <v>28116</v>
      </c>
      <c r="C25" s="25">
        <f t="shared" si="1"/>
        <v>12280</v>
      </c>
      <c r="D25" s="12">
        <f t="shared" si="1"/>
        <v>38852</v>
      </c>
      <c r="E25" s="25">
        <f t="shared" si="1"/>
        <v>36693</v>
      </c>
      <c r="F25" s="25">
        <f t="shared" si="1"/>
        <v>28110</v>
      </c>
      <c r="G25" s="25">
        <f t="shared" si="1"/>
        <v>8129</v>
      </c>
      <c r="H25" s="63">
        <f t="shared" si="0"/>
        <v>28.918534329420137</v>
      </c>
      <c r="I25" s="34"/>
    </row>
    <row r="26" spans="1:9" ht="15">
      <c r="A26" s="38" t="s">
        <v>25</v>
      </c>
      <c r="B26" s="24">
        <v>370</v>
      </c>
      <c r="C26" s="7">
        <v>111</v>
      </c>
      <c r="D26" s="46">
        <v>374</v>
      </c>
      <c r="E26" s="7">
        <v>374</v>
      </c>
      <c r="F26" s="24">
        <v>0</v>
      </c>
      <c r="G26" s="7">
        <v>0</v>
      </c>
      <c r="H26" s="63">
        <v>0</v>
      </c>
      <c r="I26" s="34"/>
    </row>
    <row r="27" spans="1:9" ht="15">
      <c r="A27" s="38" t="s">
        <v>26</v>
      </c>
      <c r="B27" s="24">
        <v>0</v>
      </c>
      <c r="C27" s="7">
        <v>0</v>
      </c>
      <c r="D27" s="46">
        <v>0</v>
      </c>
      <c r="E27" s="7">
        <v>0</v>
      </c>
      <c r="F27" s="24">
        <v>0</v>
      </c>
      <c r="G27" s="7">
        <v>0</v>
      </c>
      <c r="H27" s="63">
        <v>0</v>
      </c>
      <c r="I27" s="34"/>
    </row>
    <row r="28" spans="1:9" ht="15">
      <c r="A28" s="38" t="s">
        <v>27</v>
      </c>
      <c r="B28" s="24">
        <v>27746</v>
      </c>
      <c r="C28" s="7">
        <v>12169</v>
      </c>
      <c r="D28" s="46">
        <v>38478</v>
      </c>
      <c r="E28" s="7">
        <v>36319</v>
      </c>
      <c r="F28" s="24">
        <v>28110</v>
      </c>
      <c r="G28" s="7">
        <v>8129</v>
      </c>
      <c r="H28" s="63">
        <f aca="true" t="shared" si="2" ref="H28:H45">G28/F28*100</f>
        <v>28.918534329420137</v>
      </c>
      <c r="I28" s="34"/>
    </row>
    <row r="29" spans="1:9" ht="28.5">
      <c r="A29" s="39" t="s">
        <v>50</v>
      </c>
      <c r="B29" s="27">
        <f>B30</f>
        <v>660</v>
      </c>
      <c r="C29" s="27">
        <v>0</v>
      </c>
      <c r="D29" s="13">
        <f>D30</f>
        <v>571</v>
      </c>
      <c r="E29" s="13">
        <f>E30</f>
        <v>571</v>
      </c>
      <c r="F29" s="27">
        <f>F30</f>
        <v>227</v>
      </c>
      <c r="G29" s="27">
        <v>0</v>
      </c>
      <c r="H29" s="63">
        <f t="shared" si="2"/>
        <v>0</v>
      </c>
      <c r="I29" s="34"/>
    </row>
    <row r="30" spans="1:9" ht="15">
      <c r="A30" s="53" t="s">
        <v>60</v>
      </c>
      <c r="B30" s="24">
        <v>660</v>
      </c>
      <c r="C30" s="7">
        <v>0</v>
      </c>
      <c r="D30" s="46">
        <v>571</v>
      </c>
      <c r="E30" s="7">
        <v>571</v>
      </c>
      <c r="F30" s="24">
        <v>227</v>
      </c>
      <c r="G30" s="7">
        <v>0</v>
      </c>
      <c r="H30" s="63">
        <f t="shared" si="2"/>
        <v>0</v>
      </c>
      <c r="I30" s="34"/>
    </row>
    <row r="31" spans="1:9" ht="14.25">
      <c r="A31" s="39" t="s">
        <v>47</v>
      </c>
      <c r="B31" s="25">
        <f aca="true" t="shared" si="3" ref="B31:G31">B32+B33+B34+B35+B36</f>
        <v>389264</v>
      </c>
      <c r="C31" s="25">
        <f t="shared" si="3"/>
        <v>153553</v>
      </c>
      <c r="D31" s="12">
        <f t="shared" si="3"/>
        <v>382517</v>
      </c>
      <c r="E31" s="25">
        <f t="shared" si="3"/>
        <v>363947</v>
      </c>
      <c r="F31" s="25">
        <f t="shared" si="3"/>
        <v>376276</v>
      </c>
      <c r="G31" s="25">
        <f t="shared" si="3"/>
        <v>174293</v>
      </c>
      <c r="H31" s="63">
        <f t="shared" si="2"/>
        <v>46.320520043797636</v>
      </c>
      <c r="I31" s="34"/>
    </row>
    <row r="32" spans="1:9" ht="15">
      <c r="A32" s="38" t="s">
        <v>28</v>
      </c>
      <c r="B32" s="24">
        <v>70218</v>
      </c>
      <c r="C32" s="7">
        <v>27168</v>
      </c>
      <c r="D32" s="46">
        <v>69744</v>
      </c>
      <c r="E32" s="7">
        <v>64653</v>
      </c>
      <c r="F32" s="24">
        <v>69215</v>
      </c>
      <c r="G32" s="7">
        <v>32174</v>
      </c>
      <c r="H32" s="63">
        <f t="shared" si="2"/>
        <v>46.484143610489056</v>
      </c>
      <c r="I32" s="34"/>
    </row>
    <row r="33" spans="1:9" ht="15">
      <c r="A33" s="38" t="s">
        <v>29</v>
      </c>
      <c r="B33" s="24">
        <v>301192</v>
      </c>
      <c r="C33" s="7">
        <v>120357</v>
      </c>
      <c r="D33" s="46">
        <v>290220</v>
      </c>
      <c r="E33" s="7">
        <v>276866</v>
      </c>
      <c r="F33" s="24">
        <v>289340</v>
      </c>
      <c r="G33" s="7">
        <v>135984</v>
      </c>
      <c r="H33" s="63">
        <f t="shared" si="2"/>
        <v>46.99799543789314</v>
      </c>
      <c r="I33" s="34"/>
    </row>
    <row r="34" spans="1:9" ht="15.75">
      <c r="A34" s="61" t="s">
        <v>56</v>
      </c>
      <c r="B34" s="24">
        <v>0</v>
      </c>
      <c r="C34" s="7">
        <v>0</v>
      </c>
      <c r="D34" s="46">
        <v>0</v>
      </c>
      <c r="E34" s="7">
        <v>0</v>
      </c>
      <c r="F34" s="24">
        <v>0</v>
      </c>
      <c r="G34" s="7">
        <v>0</v>
      </c>
      <c r="H34" s="63">
        <v>0</v>
      </c>
      <c r="I34" s="34"/>
    </row>
    <row r="35" spans="1:9" ht="30">
      <c r="A35" s="38" t="s">
        <v>30</v>
      </c>
      <c r="B35" s="24">
        <v>6346</v>
      </c>
      <c r="C35" s="7">
        <v>1470</v>
      </c>
      <c r="D35" s="46">
        <v>6672</v>
      </c>
      <c r="E35" s="7">
        <v>6614</v>
      </c>
      <c r="F35" s="24">
        <v>6446</v>
      </c>
      <c r="G35" s="7">
        <v>1707</v>
      </c>
      <c r="H35" s="63">
        <f t="shared" si="2"/>
        <v>26.481538938876824</v>
      </c>
      <c r="I35" s="34"/>
    </row>
    <row r="36" spans="1:9" ht="30">
      <c r="A36" s="38" t="s">
        <v>31</v>
      </c>
      <c r="B36" s="24">
        <v>11508</v>
      </c>
      <c r="C36" s="7">
        <v>4558</v>
      </c>
      <c r="D36" s="46">
        <v>15881</v>
      </c>
      <c r="E36" s="7">
        <v>15814</v>
      </c>
      <c r="F36" s="24">
        <v>11275</v>
      </c>
      <c r="G36" s="7">
        <v>4428</v>
      </c>
      <c r="H36" s="63">
        <f t="shared" si="2"/>
        <v>39.27272727272727</v>
      </c>
      <c r="I36" s="34"/>
    </row>
    <row r="37" spans="1:9" ht="33" customHeight="1">
      <c r="A37" s="39" t="s">
        <v>48</v>
      </c>
      <c r="B37" s="25">
        <f aca="true" t="shared" si="4" ref="B37:G37">B38+B39+B40</f>
        <v>57094</v>
      </c>
      <c r="C37" s="25">
        <f t="shared" si="4"/>
        <v>22932</v>
      </c>
      <c r="D37" s="12">
        <f t="shared" si="4"/>
        <v>52631</v>
      </c>
      <c r="E37" s="25">
        <f t="shared" si="4"/>
        <v>52197</v>
      </c>
      <c r="F37" s="25">
        <f t="shared" si="4"/>
        <v>54013</v>
      </c>
      <c r="G37" s="25">
        <f t="shared" si="4"/>
        <v>23976</v>
      </c>
      <c r="H37" s="63">
        <f t="shared" si="2"/>
        <v>44.389313683742806</v>
      </c>
      <c r="I37" s="34"/>
    </row>
    <row r="38" spans="1:9" ht="15">
      <c r="A38" s="38" t="s">
        <v>32</v>
      </c>
      <c r="B38" s="24">
        <v>54295</v>
      </c>
      <c r="C38" s="7">
        <v>21789</v>
      </c>
      <c r="D38" s="46">
        <v>50150</v>
      </c>
      <c r="E38" s="7">
        <v>49809</v>
      </c>
      <c r="F38" s="24">
        <v>51379</v>
      </c>
      <c r="G38" s="7">
        <v>22928</v>
      </c>
      <c r="H38" s="63">
        <f t="shared" si="2"/>
        <v>44.62523599135834</v>
      </c>
      <c r="I38" s="34"/>
    </row>
    <row r="39" spans="1:9" ht="15">
      <c r="A39" s="38" t="s">
        <v>33</v>
      </c>
      <c r="B39" s="24">
        <v>1542</v>
      </c>
      <c r="C39" s="7">
        <v>683</v>
      </c>
      <c r="D39" s="46">
        <v>1310</v>
      </c>
      <c r="E39" s="7">
        <v>1274</v>
      </c>
      <c r="F39" s="24">
        <v>1334</v>
      </c>
      <c r="G39" s="7">
        <v>468</v>
      </c>
      <c r="H39" s="63">
        <f t="shared" si="2"/>
        <v>35.08245877061469</v>
      </c>
      <c r="I39" s="34"/>
    </row>
    <row r="40" spans="1:9" ht="30">
      <c r="A40" s="38" t="s">
        <v>52</v>
      </c>
      <c r="B40" s="24">
        <v>1257</v>
      </c>
      <c r="C40" s="46">
        <v>460</v>
      </c>
      <c r="D40" s="46">
        <v>1171</v>
      </c>
      <c r="E40" s="46">
        <v>1114</v>
      </c>
      <c r="F40" s="24">
        <v>1300</v>
      </c>
      <c r="G40" s="46">
        <v>580</v>
      </c>
      <c r="H40" s="63">
        <f t="shared" si="2"/>
        <v>44.61538461538462</v>
      </c>
      <c r="I40" s="34"/>
    </row>
    <row r="41" spans="1:9" ht="19.5" customHeight="1">
      <c r="A41" s="39" t="s">
        <v>64</v>
      </c>
      <c r="B41" s="25">
        <f aca="true" t="shared" si="5" ref="B41:G41">B42</f>
        <v>250</v>
      </c>
      <c r="C41" s="25">
        <f t="shared" si="5"/>
        <v>63</v>
      </c>
      <c r="D41" s="12">
        <f t="shared" si="5"/>
        <v>250</v>
      </c>
      <c r="E41" s="25">
        <f t="shared" si="5"/>
        <v>250</v>
      </c>
      <c r="F41" s="25">
        <f t="shared" si="5"/>
        <v>265</v>
      </c>
      <c r="G41" s="25">
        <f t="shared" si="5"/>
        <v>0</v>
      </c>
      <c r="H41" s="63">
        <f t="shared" si="2"/>
        <v>0</v>
      </c>
      <c r="I41" s="34"/>
    </row>
    <row r="42" spans="1:9" ht="30.75" customHeight="1">
      <c r="A42" s="38" t="s">
        <v>65</v>
      </c>
      <c r="B42" s="24">
        <v>250</v>
      </c>
      <c r="C42" s="7">
        <v>63</v>
      </c>
      <c r="D42" s="46">
        <v>250</v>
      </c>
      <c r="E42" s="7">
        <v>250</v>
      </c>
      <c r="F42" s="24">
        <v>265</v>
      </c>
      <c r="G42" s="7">
        <v>0</v>
      </c>
      <c r="H42" s="63">
        <f t="shared" si="2"/>
        <v>0</v>
      </c>
      <c r="I42" s="34"/>
    </row>
    <row r="43" spans="1:9" ht="14.25">
      <c r="A43" s="39" t="s">
        <v>49</v>
      </c>
      <c r="B43" s="25">
        <f>B44+B45</f>
        <v>8064</v>
      </c>
      <c r="C43" s="25">
        <f>C44+C45</f>
        <v>3454</v>
      </c>
      <c r="D43" s="12">
        <f>D44+D45+D46</f>
        <v>48584</v>
      </c>
      <c r="E43" s="25">
        <f>E44+E45+E46</f>
        <v>48563</v>
      </c>
      <c r="F43" s="25">
        <f>F44+F45</f>
        <v>11197</v>
      </c>
      <c r="G43" s="25">
        <f>G44+G45</f>
        <v>4167</v>
      </c>
      <c r="H43" s="63">
        <f t="shared" si="2"/>
        <v>37.21532553362508</v>
      </c>
      <c r="I43" s="34"/>
    </row>
    <row r="44" spans="1:9" ht="15">
      <c r="A44" s="38" t="s">
        <v>45</v>
      </c>
      <c r="B44" s="49">
        <v>839</v>
      </c>
      <c r="C44" s="51">
        <v>0</v>
      </c>
      <c r="D44" s="20">
        <v>191</v>
      </c>
      <c r="E44" s="51">
        <v>191</v>
      </c>
      <c r="F44" s="49">
        <v>2875</v>
      </c>
      <c r="G44" s="51">
        <v>354</v>
      </c>
      <c r="H44" s="63">
        <f t="shared" si="2"/>
        <v>12.31304347826087</v>
      </c>
      <c r="I44" s="34"/>
    </row>
    <row r="45" spans="1:9" ht="15">
      <c r="A45" s="38" t="s">
        <v>34</v>
      </c>
      <c r="B45" s="24">
        <v>7225</v>
      </c>
      <c r="C45" s="7">
        <v>3454</v>
      </c>
      <c r="D45" s="46">
        <v>8024</v>
      </c>
      <c r="E45" s="7">
        <v>8003</v>
      </c>
      <c r="F45" s="24">
        <v>8322</v>
      </c>
      <c r="G45" s="7">
        <v>3813</v>
      </c>
      <c r="H45" s="63">
        <f t="shared" si="2"/>
        <v>45.81831290555155</v>
      </c>
      <c r="I45" s="34"/>
    </row>
    <row r="46" spans="1:9" ht="15">
      <c r="A46" s="40" t="s">
        <v>35</v>
      </c>
      <c r="B46" s="43">
        <v>0</v>
      </c>
      <c r="C46" s="41">
        <v>0</v>
      </c>
      <c r="D46" s="65">
        <v>40369</v>
      </c>
      <c r="E46" s="41">
        <v>40369</v>
      </c>
      <c r="F46" s="43">
        <v>0</v>
      </c>
      <c r="G46" s="41">
        <v>0</v>
      </c>
      <c r="H46" s="63">
        <v>0</v>
      </c>
      <c r="I46" s="34"/>
    </row>
    <row r="47" spans="1:9" ht="28.5">
      <c r="A47" s="62" t="s">
        <v>63</v>
      </c>
      <c r="B47" s="29">
        <f aca="true" t="shared" si="6" ref="B47:G47">B48</f>
        <v>8079</v>
      </c>
      <c r="C47" s="29">
        <f t="shared" si="6"/>
        <v>3682</v>
      </c>
      <c r="D47" s="66">
        <f t="shared" si="6"/>
        <v>8111</v>
      </c>
      <c r="E47" s="29">
        <f t="shared" si="6"/>
        <v>8100</v>
      </c>
      <c r="F47" s="29">
        <f t="shared" si="6"/>
        <v>8474</v>
      </c>
      <c r="G47" s="29">
        <f t="shared" si="6"/>
        <v>4025</v>
      </c>
      <c r="H47" s="63">
        <f>G47/F47*100</f>
        <v>47.498229879631815</v>
      </c>
      <c r="I47" s="34"/>
    </row>
    <row r="48" spans="1:9" ht="15.75" thickBot="1">
      <c r="A48" s="40" t="s">
        <v>53</v>
      </c>
      <c r="B48" s="43">
        <v>8079</v>
      </c>
      <c r="C48" s="41">
        <v>3682</v>
      </c>
      <c r="D48" s="65">
        <v>8111</v>
      </c>
      <c r="E48" s="41">
        <v>8100</v>
      </c>
      <c r="F48" s="43">
        <v>8474</v>
      </c>
      <c r="G48" s="41">
        <v>4025</v>
      </c>
      <c r="H48" s="63">
        <f>G48/F48*100</f>
        <v>47.498229879631815</v>
      </c>
      <c r="I48" s="34"/>
    </row>
    <row r="49" spans="1:9" ht="15.75" thickBot="1" thickTop="1">
      <c r="A49" s="42" t="s">
        <v>38</v>
      </c>
      <c r="B49" s="44">
        <f>B47+B43+B41+B37+B31+B29+B25+B21+B17+B16+B7</f>
        <v>572998</v>
      </c>
      <c r="C49" s="44">
        <f>C47+C43+C41+C37+C31+C25+C21+C17+C16+C7</f>
        <v>227680</v>
      </c>
      <c r="D49" s="50">
        <v>629687</v>
      </c>
      <c r="E49" s="50">
        <v>607440</v>
      </c>
      <c r="F49" s="44">
        <f>F47+F43+F41+F37+F31+F29+F25+F21+F17+F16+F7</f>
        <v>569096</v>
      </c>
      <c r="G49" s="44">
        <f>G47+G43+G41+G37+G31+G25+G21+G17+G16+G7</f>
        <v>249106</v>
      </c>
      <c r="H49" s="63">
        <f>G49/F49*100</f>
        <v>43.772228235657956</v>
      </c>
      <c r="I49" s="34"/>
    </row>
    <row r="50" spans="2:9" ht="0.75" customHeight="1" thickTop="1">
      <c r="B50" s="34"/>
      <c r="C50" s="34"/>
      <c r="D50" s="34"/>
      <c r="E50" s="34"/>
      <c r="F50" s="34"/>
      <c r="G50" s="34"/>
      <c r="H50" s="34"/>
      <c r="I50" s="34"/>
    </row>
    <row r="51" spans="1:9" ht="15.75">
      <c r="A51" s="45" t="s">
        <v>40</v>
      </c>
      <c r="B51" s="45"/>
      <c r="C51" s="45"/>
      <c r="D51" s="45"/>
      <c r="E51" s="45"/>
      <c r="F51" s="45"/>
      <c r="G51" s="45"/>
      <c r="H51" s="34"/>
      <c r="I51" s="34"/>
    </row>
    <row r="52" spans="1:9" ht="15.75">
      <c r="A52" s="45" t="s">
        <v>41</v>
      </c>
      <c r="B52" s="45"/>
      <c r="C52" s="45"/>
      <c r="D52" s="45"/>
      <c r="E52" s="45"/>
      <c r="F52" s="45" t="s">
        <v>42</v>
      </c>
      <c r="G52" s="45"/>
      <c r="H52" s="34"/>
      <c r="I52" s="34"/>
    </row>
    <row r="53" spans="8:9" ht="12.75">
      <c r="H53" s="34"/>
      <c r="I53" s="34"/>
    </row>
    <row r="54" spans="2:9" ht="12.75">
      <c r="B54" s="34"/>
      <c r="C54" s="34"/>
      <c r="D54" s="34"/>
      <c r="E54" s="34"/>
      <c r="F54" s="34"/>
      <c r="G54" s="34"/>
      <c r="H54" s="34"/>
      <c r="I54" s="34"/>
    </row>
    <row r="55" spans="2:9" ht="12.75">
      <c r="B55" s="34"/>
      <c r="C55" s="34"/>
      <c r="D55" s="34"/>
      <c r="E55" s="34"/>
      <c r="F55" s="34"/>
      <c r="G55" s="34"/>
      <c r="H55" s="34"/>
      <c r="I55" s="34"/>
    </row>
    <row r="56" spans="2:9" ht="12.75">
      <c r="B56" s="34"/>
      <c r="C56" s="34"/>
      <c r="D56" s="34"/>
      <c r="E56" s="34"/>
      <c r="F56" s="34"/>
      <c r="G56" s="34"/>
      <c r="H56" s="34"/>
      <c r="I56" s="34"/>
    </row>
    <row r="57" spans="2:9" ht="12.75">
      <c r="B57" s="34"/>
      <c r="C57" s="34"/>
      <c r="D57" s="34"/>
      <c r="E57" s="34"/>
      <c r="F57" s="34"/>
      <c r="G57" s="34"/>
      <c r="H57" s="34"/>
      <c r="I57" s="34"/>
    </row>
    <row r="58" spans="2:9" ht="12.75">
      <c r="B58" s="34"/>
      <c r="C58" s="34"/>
      <c r="D58" s="34"/>
      <c r="E58" s="34"/>
      <c r="F58" s="34"/>
      <c r="G58" s="34"/>
      <c r="H58" s="34"/>
      <c r="I58" s="34"/>
    </row>
    <row r="59" spans="2:9" ht="12.75">
      <c r="B59" s="34"/>
      <c r="C59" s="34"/>
      <c r="D59" s="34"/>
      <c r="E59" s="34"/>
      <c r="F59" s="34"/>
      <c r="G59" s="34"/>
      <c r="H59" s="34"/>
      <c r="I59" s="34"/>
    </row>
    <row r="60" spans="2:9" ht="12.75">
      <c r="B60" s="34"/>
      <c r="C60" s="34"/>
      <c r="D60" s="34"/>
      <c r="E60" s="34"/>
      <c r="F60" s="34"/>
      <c r="G60" s="34"/>
      <c r="H60" s="34"/>
      <c r="I60" s="34"/>
    </row>
    <row r="61" spans="2:9" ht="12.75">
      <c r="B61" s="34"/>
      <c r="C61" s="34"/>
      <c r="D61" s="34"/>
      <c r="E61" s="34"/>
      <c r="F61" s="34"/>
      <c r="G61" s="34"/>
      <c r="H61" s="34"/>
      <c r="I61" s="34"/>
    </row>
    <row r="62" spans="2:9" ht="12.75">
      <c r="B62" s="34"/>
      <c r="C62" s="34"/>
      <c r="D62" s="34"/>
      <c r="E62" s="34"/>
      <c r="F62" s="34"/>
      <c r="G62" s="34"/>
      <c r="H62" s="34"/>
      <c r="I62" s="34"/>
    </row>
    <row r="63" spans="2:9" ht="12.75">
      <c r="B63" s="34"/>
      <c r="C63" s="34"/>
      <c r="D63" s="34"/>
      <c r="E63" s="34"/>
      <c r="F63" s="34"/>
      <c r="G63" s="34"/>
      <c r="H63" s="34"/>
      <c r="I63" s="34"/>
    </row>
    <row r="64" spans="2:9" ht="12.75">
      <c r="B64" s="34"/>
      <c r="C64" s="34"/>
      <c r="D64" s="34"/>
      <c r="E64" s="34"/>
      <c r="F64" s="34"/>
      <c r="G64" s="34"/>
      <c r="H64" s="34"/>
      <c r="I64" s="34"/>
    </row>
    <row r="65" spans="2:9" ht="12.75">
      <c r="B65" s="34"/>
      <c r="C65" s="34"/>
      <c r="D65" s="34"/>
      <c r="E65" s="34"/>
      <c r="F65" s="34"/>
      <c r="G65" s="34"/>
      <c r="H65" s="34"/>
      <c r="I65" s="34"/>
    </row>
    <row r="66" spans="2:9" ht="12.75">
      <c r="B66" s="34"/>
      <c r="C66" s="34"/>
      <c r="D66" s="34"/>
      <c r="E66" s="34"/>
      <c r="F66" s="34"/>
      <c r="G66" s="34"/>
      <c r="H66" s="34"/>
      <c r="I66" s="34"/>
    </row>
    <row r="67" spans="2:9" ht="12.75">
      <c r="B67" s="34"/>
      <c r="C67" s="34"/>
      <c r="D67" s="34"/>
      <c r="E67" s="34"/>
      <c r="F67" s="34"/>
      <c r="G67" s="34"/>
      <c r="H67" s="34"/>
      <c r="I67" s="34"/>
    </row>
    <row r="68" spans="2:9" ht="12.75">
      <c r="B68" s="34"/>
      <c r="C68" s="34"/>
      <c r="D68" s="34"/>
      <c r="E68" s="34"/>
      <c r="F68" s="34"/>
      <c r="G68" s="34"/>
      <c r="H68" s="34"/>
      <c r="I68" s="34"/>
    </row>
    <row r="69" spans="2:9" ht="12.75">
      <c r="B69" s="34"/>
      <c r="C69" s="34"/>
      <c r="D69" s="34"/>
      <c r="E69" s="34"/>
      <c r="F69" s="34"/>
      <c r="G69" s="34"/>
      <c r="H69" s="34"/>
      <c r="I69" s="34"/>
    </row>
    <row r="70" spans="2:9" ht="12.75">
      <c r="B70" s="34"/>
      <c r="C70" s="34"/>
      <c r="D70" s="34"/>
      <c r="E70" s="34"/>
      <c r="F70" s="34"/>
      <c r="G70" s="34"/>
      <c r="H70" s="34"/>
      <c r="I70" s="34"/>
    </row>
    <row r="71" spans="2:9" ht="12.75">
      <c r="B71" s="34"/>
      <c r="C71" s="34"/>
      <c r="D71" s="34"/>
      <c r="E71" s="34"/>
      <c r="F71" s="34"/>
      <c r="G71" s="34"/>
      <c r="H71" s="34"/>
      <c r="I71" s="34"/>
    </row>
    <row r="72" spans="2:9" ht="12.75">
      <c r="B72" s="34"/>
      <c r="C72" s="34"/>
      <c r="D72" s="34"/>
      <c r="E72" s="34"/>
      <c r="F72" s="34"/>
      <c r="G72" s="34"/>
      <c r="H72" s="34"/>
      <c r="I72" s="34"/>
    </row>
    <row r="73" spans="2:9" ht="12.75">
      <c r="B73" s="34"/>
      <c r="C73" s="34"/>
      <c r="D73" s="34"/>
      <c r="E73" s="34"/>
      <c r="F73" s="34"/>
      <c r="G73" s="34"/>
      <c r="H73" s="34"/>
      <c r="I73" s="34"/>
    </row>
    <row r="74" spans="2:9" ht="12.75">
      <c r="B74" s="34"/>
      <c r="C74" s="34"/>
      <c r="D74" s="34"/>
      <c r="E74" s="34"/>
      <c r="F74" s="34"/>
      <c r="G74" s="34"/>
      <c r="H74" s="34"/>
      <c r="I74" s="34"/>
    </row>
    <row r="75" spans="2:9" ht="12.75">
      <c r="B75" s="34"/>
      <c r="C75" s="34"/>
      <c r="D75" s="34"/>
      <c r="E75" s="34"/>
      <c r="F75" s="34"/>
      <c r="G75" s="34"/>
      <c r="H75" s="34"/>
      <c r="I75" s="34"/>
    </row>
    <row r="76" spans="2:9" ht="12.75">
      <c r="B76" s="34"/>
      <c r="C76" s="34"/>
      <c r="D76" s="34"/>
      <c r="E76" s="34"/>
      <c r="F76" s="34"/>
      <c r="G76" s="34"/>
      <c r="H76" s="34"/>
      <c r="I76" s="34"/>
    </row>
    <row r="77" spans="2:9" ht="12.75">
      <c r="B77" s="34"/>
      <c r="C77" s="34"/>
      <c r="D77" s="34"/>
      <c r="E77" s="34"/>
      <c r="F77" s="34"/>
      <c r="G77" s="34"/>
      <c r="H77" s="34"/>
      <c r="I77" s="34"/>
    </row>
    <row r="78" spans="2:9" ht="12.75">
      <c r="B78" s="34"/>
      <c r="C78" s="34"/>
      <c r="D78" s="34"/>
      <c r="E78" s="34"/>
      <c r="F78" s="34"/>
      <c r="G78" s="34"/>
      <c r="H78" s="34"/>
      <c r="I78" s="34"/>
    </row>
    <row r="79" spans="2:9" ht="12.75">
      <c r="B79" s="34"/>
      <c r="C79" s="34"/>
      <c r="D79" s="34"/>
      <c r="E79" s="34"/>
      <c r="F79" s="34"/>
      <c r="G79" s="34"/>
      <c r="H79" s="34"/>
      <c r="I79" s="34"/>
    </row>
    <row r="80" spans="2:9" ht="12.75">
      <c r="B80" s="34"/>
      <c r="C80" s="34"/>
      <c r="D80" s="34"/>
      <c r="E80" s="34"/>
      <c r="F80" s="34"/>
      <c r="G80" s="34"/>
      <c r="H80" s="34"/>
      <c r="I80" s="34"/>
    </row>
    <row r="81" spans="2:9" ht="12.75">
      <c r="B81" s="34"/>
      <c r="C81" s="34"/>
      <c r="D81" s="34"/>
      <c r="E81" s="34"/>
      <c r="F81" s="34"/>
      <c r="G81" s="34"/>
      <c r="H81" s="34"/>
      <c r="I81" s="34"/>
    </row>
    <row r="82" spans="2:9" ht="12.75">
      <c r="B82" s="34"/>
      <c r="C82" s="34"/>
      <c r="D82" s="34"/>
      <c r="E82" s="34"/>
      <c r="F82" s="34"/>
      <c r="G82" s="34"/>
      <c r="H82" s="34"/>
      <c r="I82" s="34"/>
    </row>
    <row r="83" spans="2:9" ht="12.75">
      <c r="B83" s="34"/>
      <c r="C83" s="34"/>
      <c r="D83" s="34"/>
      <c r="E83" s="34"/>
      <c r="F83" s="34"/>
      <c r="G83" s="34"/>
      <c r="H83" s="34"/>
      <c r="I83" s="34"/>
    </row>
    <row r="84" spans="2:9" ht="12.75">
      <c r="B84" s="34"/>
      <c r="C84" s="34"/>
      <c r="D84" s="34"/>
      <c r="E84" s="34"/>
      <c r="F84" s="34"/>
      <c r="G84" s="34"/>
      <c r="H84" s="34"/>
      <c r="I84" s="34"/>
    </row>
    <row r="85" spans="2:9" ht="12.75">
      <c r="B85" s="34"/>
      <c r="C85" s="34"/>
      <c r="D85" s="34"/>
      <c r="E85" s="34"/>
      <c r="F85" s="34"/>
      <c r="G85" s="34"/>
      <c r="H85" s="34"/>
      <c r="I85" s="34"/>
    </row>
    <row r="86" spans="2:9" ht="12.75">
      <c r="B86" s="34"/>
      <c r="C86" s="34"/>
      <c r="D86" s="34"/>
      <c r="E86" s="34"/>
      <c r="F86" s="34"/>
      <c r="G86" s="34"/>
      <c r="H86" s="34"/>
      <c r="I86" s="34"/>
    </row>
  </sheetData>
  <sheetProtection/>
  <mergeCells count="3">
    <mergeCell ref="A2:H2"/>
    <mergeCell ref="A3:H3"/>
    <mergeCell ref="A4:H4"/>
  </mergeCells>
  <printOptions horizontalCentered="1"/>
  <pageMargins left="0.7874015748031497" right="0.3937007874015748" top="0.22" bottom="0.26" header="0.17" footer="0.24"/>
  <pageSetup fitToHeight="1" fitToWidth="1" horizontalDpi="600" verticalDpi="6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43"/>
  <sheetViews>
    <sheetView zoomScalePageLayoutView="0" workbookViewId="0" topLeftCell="A9">
      <selection activeCell="F7" sqref="F7:F25"/>
    </sheetView>
  </sheetViews>
  <sheetFormatPr defaultColWidth="9.00390625" defaultRowHeight="12.75"/>
  <cols>
    <col min="1" max="1" width="25.125" style="1" customWidth="1"/>
    <col min="2" max="2" width="10.625" style="1" customWidth="1"/>
    <col min="3" max="5" width="9.125" style="1" customWidth="1"/>
    <col min="6" max="6" width="10.125" style="1" customWidth="1"/>
    <col min="7" max="7" width="9.75390625" style="1" customWidth="1"/>
    <col min="8" max="8" width="10.375" style="1" customWidth="1"/>
    <col min="9" max="16384" width="9.125" style="1" customWidth="1"/>
  </cols>
  <sheetData>
    <row r="1" ht="5.25" customHeight="1"/>
    <row r="2" spans="1:8" ht="18.75">
      <c r="A2" s="83" t="s">
        <v>16</v>
      </c>
      <c r="B2" s="83"/>
      <c r="C2" s="83"/>
      <c r="D2" s="83"/>
      <c r="E2" s="83"/>
      <c r="F2" s="83"/>
      <c r="G2" s="83"/>
      <c r="H2" s="83"/>
    </row>
    <row r="3" spans="1:8" ht="18.75">
      <c r="A3" s="83" t="s">
        <v>17</v>
      </c>
      <c r="B3" s="83"/>
      <c r="C3" s="83"/>
      <c r="D3" s="83"/>
      <c r="E3" s="83"/>
      <c r="F3" s="83"/>
      <c r="G3" s="83"/>
      <c r="H3" s="83"/>
    </row>
    <row r="4" spans="1:8" ht="19.5" thickBot="1">
      <c r="A4" s="83" t="s">
        <v>114</v>
      </c>
      <c r="B4" s="83"/>
      <c r="C4" s="83"/>
      <c r="D4" s="83"/>
      <c r="E4" s="83"/>
      <c r="F4" s="83"/>
      <c r="G4" s="83"/>
      <c r="H4" s="83"/>
    </row>
    <row r="5" ht="13.5" hidden="1" thickBot="1"/>
    <row r="6" spans="1:8" ht="65.25" customHeight="1" thickBot="1" thickTop="1">
      <c r="A6" s="5"/>
      <c r="B6" s="59" t="s">
        <v>80</v>
      </c>
      <c r="C6" s="60" t="s">
        <v>115</v>
      </c>
      <c r="D6" s="47" t="s">
        <v>86</v>
      </c>
      <c r="E6" s="48" t="s">
        <v>87</v>
      </c>
      <c r="F6" s="54" t="s">
        <v>116</v>
      </c>
      <c r="G6" s="56" t="s">
        <v>117</v>
      </c>
      <c r="H6" s="9" t="s">
        <v>0</v>
      </c>
    </row>
    <row r="7" spans="1:8" ht="16.5" thickTop="1">
      <c r="A7" s="14" t="s">
        <v>1</v>
      </c>
      <c r="B7" s="22">
        <f>B8+B9+B10+B11+B12+B13</f>
        <v>149283</v>
      </c>
      <c r="C7" s="22">
        <f>C8+C9+C10+C11+C12+C13+C14</f>
        <v>72626</v>
      </c>
      <c r="D7" s="11">
        <f>D8+D9+D10+D11+D12+D13</f>
        <v>155454</v>
      </c>
      <c r="E7" s="22">
        <f>E8+E9+E10+E11+E12+E13+E14</f>
        <v>158972</v>
      </c>
      <c r="F7" s="22">
        <f>F8+F9+F10+F11+F12+F13+F14</f>
        <v>154390</v>
      </c>
      <c r="G7" s="22">
        <f>G8+G9+G10+G11+G12+G13+G14</f>
        <v>80236</v>
      </c>
      <c r="H7" s="23">
        <f aca="true" t="shared" si="0" ref="H7:H13">ROUND(G7/F7*100,1)</f>
        <v>52</v>
      </c>
    </row>
    <row r="8" spans="1:8" ht="31.5">
      <c r="A8" s="15" t="s">
        <v>2</v>
      </c>
      <c r="B8" s="57">
        <v>115000</v>
      </c>
      <c r="C8" s="58">
        <v>53651</v>
      </c>
      <c r="D8" s="64">
        <v>116529</v>
      </c>
      <c r="E8" s="58">
        <v>118759</v>
      </c>
      <c r="F8" s="57">
        <v>120000</v>
      </c>
      <c r="G8" s="58">
        <v>59410</v>
      </c>
      <c r="H8" s="26">
        <f t="shared" si="0"/>
        <v>49.5</v>
      </c>
    </row>
    <row r="9" spans="1:8" ht="15.75">
      <c r="A9" s="15" t="s">
        <v>66</v>
      </c>
      <c r="B9" s="57">
        <v>16000</v>
      </c>
      <c r="C9" s="58">
        <v>8683</v>
      </c>
      <c r="D9" s="64">
        <v>16000</v>
      </c>
      <c r="E9" s="58">
        <v>17921</v>
      </c>
      <c r="F9" s="57">
        <v>15939</v>
      </c>
      <c r="G9" s="58">
        <v>11660</v>
      </c>
      <c r="H9" s="26">
        <f t="shared" si="0"/>
        <v>73.2</v>
      </c>
    </row>
    <row r="10" spans="1:8" ht="31.5">
      <c r="A10" s="15" t="s">
        <v>3</v>
      </c>
      <c r="B10" s="57">
        <v>4834</v>
      </c>
      <c r="C10" s="58">
        <v>2495</v>
      </c>
      <c r="D10" s="64">
        <v>5472</v>
      </c>
      <c r="E10" s="58">
        <v>5684</v>
      </c>
      <c r="F10" s="57">
        <v>5349</v>
      </c>
      <c r="G10" s="58">
        <v>3087</v>
      </c>
      <c r="H10" s="26">
        <f t="shared" si="0"/>
        <v>57.7</v>
      </c>
    </row>
    <row r="11" spans="1:8" ht="31.5">
      <c r="A11" s="15" t="s">
        <v>4</v>
      </c>
      <c r="B11" s="57">
        <v>2413</v>
      </c>
      <c r="C11" s="58">
        <v>334</v>
      </c>
      <c r="D11" s="64">
        <v>2667</v>
      </c>
      <c r="E11" s="58">
        <v>2678</v>
      </c>
      <c r="F11" s="57">
        <v>1807</v>
      </c>
      <c r="G11" s="58">
        <v>32</v>
      </c>
      <c r="H11" s="26">
        <f t="shared" si="0"/>
        <v>1.8</v>
      </c>
    </row>
    <row r="12" spans="1:8" ht="15.75">
      <c r="A12" s="15" t="s">
        <v>5</v>
      </c>
      <c r="B12" s="57">
        <v>10016</v>
      </c>
      <c r="C12" s="58">
        <v>7159</v>
      </c>
      <c r="D12" s="64">
        <v>13754</v>
      </c>
      <c r="E12" s="58">
        <v>13126</v>
      </c>
      <c r="F12" s="57">
        <v>10687</v>
      </c>
      <c r="G12" s="58">
        <v>5576</v>
      </c>
      <c r="H12" s="26">
        <f t="shared" si="0"/>
        <v>52.2</v>
      </c>
    </row>
    <row r="13" spans="1:8" ht="15.75">
      <c r="A13" s="15" t="s">
        <v>6</v>
      </c>
      <c r="B13" s="57">
        <v>1020</v>
      </c>
      <c r="C13" s="58">
        <v>304</v>
      </c>
      <c r="D13" s="64">
        <v>1032</v>
      </c>
      <c r="E13" s="58">
        <v>915</v>
      </c>
      <c r="F13" s="57">
        <v>608</v>
      </c>
      <c r="G13" s="58">
        <v>471</v>
      </c>
      <c r="H13" s="26">
        <f t="shared" si="0"/>
        <v>77.5</v>
      </c>
    </row>
    <row r="14" spans="1:8" ht="47.25">
      <c r="A14" s="15" t="s">
        <v>7</v>
      </c>
      <c r="B14" s="24">
        <v>0</v>
      </c>
      <c r="C14" s="7">
        <v>0</v>
      </c>
      <c r="D14" s="46">
        <v>0</v>
      </c>
      <c r="E14" s="7">
        <v>-111</v>
      </c>
      <c r="F14" s="24">
        <v>0</v>
      </c>
      <c r="G14" s="7">
        <v>0</v>
      </c>
      <c r="H14" s="28" t="s">
        <v>8</v>
      </c>
    </row>
    <row r="15" spans="1:8" ht="31.5">
      <c r="A15" s="16" t="s">
        <v>9</v>
      </c>
      <c r="B15" s="25">
        <f aca="true" t="shared" si="1" ref="B15:G15">B16+B17+B18+B19+B20+B21</f>
        <v>6757</v>
      </c>
      <c r="C15" s="25">
        <f t="shared" si="1"/>
        <v>5867</v>
      </c>
      <c r="D15" s="12">
        <f t="shared" si="1"/>
        <v>9716</v>
      </c>
      <c r="E15" s="25">
        <f t="shared" si="1"/>
        <v>11525</v>
      </c>
      <c r="F15" s="25">
        <f t="shared" si="1"/>
        <v>13353</v>
      </c>
      <c r="G15" s="25">
        <f t="shared" si="1"/>
        <v>12264</v>
      </c>
      <c r="H15" s="26">
        <f aca="true" t="shared" si="2" ref="H15:H23">ROUND(G15/F15*100,1)</f>
        <v>91.8</v>
      </c>
    </row>
    <row r="16" spans="1:8" ht="47.25" customHeight="1">
      <c r="A16" s="17" t="s">
        <v>10</v>
      </c>
      <c r="B16" s="24">
        <v>2209</v>
      </c>
      <c r="C16" s="7">
        <v>923</v>
      </c>
      <c r="D16" s="46">
        <v>2227</v>
      </c>
      <c r="E16" s="7">
        <v>2299</v>
      </c>
      <c r="F16" s="24">
        <v>2296</v>
      </c>
      <c r="G16" s="7">
        <v>1500</v>
      </c>
      <c r="H16" s="26">
        <f t="shared" si="2"/>
        <v>65.3</v>
      </c>
    </row>
    <row r="17" spans="1:8" ht="48" customHeight="1">
      <c r="A17" s="15" t="s">
        <v>11</v>
      </c>
      <c r="B17" s="57">
        <v>660</v>
      </c>
      <c r="C17" s="58">
        <v>255</v>
      </c>
      <c r="D17" s="64">
        <v>660</v>
      </c>
      <c r="E17" s="58">
        <v>537</v>
      </c>
      <c r="F17" s="57">
        <v>227</v>
      </c>
      <c r="G17" s="58">
        <v>230</v>
      </c>
      <c r="H17" s="26">
        <f t="shared" si="2"/>
        <v>101.3</v>
      </c>
    </row>
    <row r="18" spans="1:8" ht="47.25">
      <c r="A18" s="15" t="s">
        <v>44</v>
      </c>
      <c r="B18" s="57">
        <v>291</v>
      </c>
      <c r="C18" s="58">
        <v>256</v>
      </c>
      <c r="D18" s="64">
        <v>355</v>
      </c>
      <c r="E18" s="58">
        <v>375</v>
      </c>
      <c r="F18" s="57">
        <v>191</v>
      </c>
      <c r="G18" s="58">
        <v>346</v>
      </c>
      <c r="H18" s="26">
        <f t="shared" si="2"/>
        <v>181.2</v>
      </c>
    </row>
    <row r="19" spans="1:8" ht="15.75">
      <c r="A19" s="15" t="s">
        <v>12</v>
      </c>
      <c r="B19" s="57">
        <v>1000</v>
      </c>
      <c r="C19" s="58">
        <v>466</v>
      </c>
      <c r="D19" s="64">
        <v>1392</v>
      </c>
      <c r="E19" s="58">
        <v>1488</v>
      </c>
      <c r="F19" s="57">
        <v>1000</v>
      </c>
      <c r="G19" s="58">
        <v>394</v>
      </c>
      <c r="H19" s="26">
        <f t="shared" si="2"/>
        <v>39.4</v>
      </c>
    </row>
    <row r="20" spans="1:8" ht="63">
      <c r="A20" s="15" t="s">
        <v>61</v>
      </c>
      <c r="B20" s="57">
        <v>0</v>
      </c>
      <c r="C20" s="58">
        <v>1364</v>
      </c>
      <c r="D20" s="64">
        <v>7</v>
      </c>
      <c r="E20" s="58">
        <v>1750</v>
      </c>
      <c r="F20" s="57">
        <v>6295</v>
      </c>
      <c r="G20" s="58">
        <v>6320</v>
      </c>
      <c r="H20" s="26">
        <f t="shared" si="2"/>
        <v>100.4</v>
      </c>
    </row>
    <row r="21" spans="1:8" ht="31.5">
      <c r="A21" s="15" t="s">
        <v>13</v>
      </c>
      <c r="B21" s="24">
        <v>2597</v>
      </c>
      <c r="C21" s="7">
        <v>2603</v>
      </c>
      <c r="D21" s="46">
        <v>5075</v>
      </c>
      <c r="E21" s="7">
        <v>5076</v>
      </c>
      <c r="F21" s="24">
        <v>3344</v>
      </c>
      <c r="G21" s="7">
        <v>3474</v>
      </c>
      <c r="H21" s="26">
        <f t="shared" si="2"/>
        <v>103.9</v>
      </c>
    </row>
    <row r="22" spans="1:8" ht="31.5">
      <c r="A22" s="16" t="s">
        <v>14</v>
      </c>
      <c r="B22" s="32">
        <f aca="true" t="shared" si="3" ref="B22:G22">B15+B7</f>
        <v>156040</v>
      </c>
      <c r="C22" s="32">
        <f t="shared" si="3"/>
        <v>78493</v>
      </c>
      <c r="D22" s="21">
        <f t="shared" si="3"/>
        <v>165170</v>
      </c>
      <c r="E22" s="32">
        <f t="shared" si="3"/>
        <v>170497</v>
      </c>
      <c r="F22" s="32">
        <f t="shared" si="3"/>
        <v>167743</v>
      </c>
      <c r="G22" s="32">
        <f t="shared" si="3"/>
        <v>92500</v>
      </c>
      <c r="H22" s="26">
        <f t="shared" si="2"/>
        <v>55.1</v>
      </c>
    </row>
    <row r="23" spans="1:8" ht="31.5">
      <c r="A23" s="18" t="s">
        <v>54</v>
      </c>
      <c r="B23" s="29">
        <v>435307</v>
      </c>
      <c r="C23" s="52">
        <v>280566</v>
      </c>
      <c r="D23" s="66">
        <v>452954</v>
      </c>
      <c r="E23" s="52">
        <v>452954</v>
      </c>
      <c r="F23" s="29">
        <v>393598</v>
      </c>
      <c r="G23" s="52">
        <v>235201</v>
      </c>
      <c r="H23" s="33">
        <f t="shared" si="2"/>
        <v>59.8</v>
      </c>
    </row>
    <row r="24" spans="1:8" ht="48" thickBot="1">
      <c r="A24" s="16" t="s">
        <v>55</v>
      </c>
      <c r="B24" s="27">
        <v>0</v>
      </c>
      <c r="C24" s="8">
        <v>-2750</v>
      </c>
      <c r="D24" s="13">
        <v>-2754</v>
      </c>
      <c r="E24" s="8">
        <v>-2754</v>
      </c>
      <c r="F24" s="27">
        <v>0</v>
      </c>
      <c r="G24" s="8">
        <v>-76</v>
      </c>
      <c r="H24" s="28" t="s">
        <v>8</v>
      </c>
    </row>
    <row r="25" spans="1:8" ht="28.5" customHeight="1" thickBot="1" thickTop="1">
      <c r="A25" s="6" t="s">
        <v>15</v>
      </c>
      <c r="B25" s="30">
        <f>B22+B23</f>
        <v>591347</v>
      </c>
      <c r="C25" s="30">
        <f>C22+C23+C24</f>
        <v>356309</v>
      </c>
      <c r="D25" s="67">
        <f>D22+D23+D24</f>
        <v>615370</v>
      </c>
      <c r="E25" s="30">
        <f>E22+E23+E24</f>
        <v>620697</v>
      </c>
      <c r="F25" s="30">
        <f>F22+F23</f>
        <v>561341</v>
      </c>
      <c r="G25" s="30">
        <f>G22+G23+G24</f>
        <v>327625</v>
      </c>
      <c r="H25" s="19">
        <f>ROUND(G25/F25*100,1)</f>
        <v>58.4</v>
      </c>
    </row>
    <row r="26" spans="1:8" ht="28.5" customHeight="1" hidden="1" thickTop="1">
      <c r="A26" s="2"/>
      <c r="B26" s="3"/>
      <c r="C26" s="3"/>
      <c r="D26" s="3"/>
      <c r="E26" s="3"/>
      <c r="F26" s="3"/>
      <c r="G26" s="3"/>
      <c r="H26" s="3"/>
    </row>
    <row r="27" spans="1:8" ht="16.5" thickTop="1">
      <c r="A27" s="45" t="s">
        <v>40</v>
      </c>
      <c r="B27" s="45"/>
      <c r="C27" s="45"/>
      <c r="D27" s="45"/>
      <c r="E27" s="45"/>
      <c r="F27" s="45"/>
      <c r="G27" s="45"/>
      <c r="H27" s="4"/>
    </row>
    <row r="28" spans="1:8" ht="15.75">
      <c r="A28" s="45" t="s">
        <v>41</v>
      </c>
      <c r="B28" s="45"/>
      <c r="C28" s="45"/>
      <c r="D28" s="45"/>
      <c r="E28" s="45"/>
      <c r="F28" s="45" t="s">
        <v>42</v>
      </c>
      <c r="G28" s="45"/>
      <c r="H28" s="4"/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4"/>
      <c r="B42" s="4"/>
      <c r="C42" s="4"/>
      <c r="D42" s="4"/>
      <c r="E42" s="4"/>
      <c r="F42" s="4"/>
      <c r="G42" s="4"/>
      <c r="H42" s="4"/>
    </row>
    <row r="43" spans="1:8" ht="12.75">
      <c r="A43" s="4"/>
      <c r="B43" s="4"/>
      <c r="C43" s="4"/>
      <c r="D43" s="4"/>
      <c r="E43" s="4"/>
      <c r="F43" s="4"/>
      <c r="G43" s="4"/>
      <c r="H43" s="4"/>
    </row>
  </sheetData>
  <sheetProtection/>
  <mergeCells count="3">
    <mergeCell ref="A2:H2"/>
    <mergeCell ref="A3:H3"/>
    <mergeCell ref="A4:H4"/>
  </mergeCells>
  <printOptions horizontalCentered="1"/>
  <pageMargins left="0.5511811023622047" right="0.4330708661417323" top="0.35433070866141736" bottom="0.31496062992125984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6"/>
  <sheetViews>
    <sheetView tabSelected="1" zoomScalePageLayoutView="0" workbookViewId="0" topLeftCell="A15">
      <selection activeCell="A18" sqref="A18"/>
    </sheetView>
  </sheetViews>
  <sheetFormatPr defaultColWidth="9.00390625" defaultRowHeight="12.75"/>
  <cols>
    <col min="1" max="1" width="30.00390625" style="4" customWidth="1"/>
    <col min="2" max="3" width="9.125" style="4" customWidth="1"/>
    <col min="4" max="4" width="10.125" style="4" customWidth="1"/>
    <col min="5" max="5" width="10.75390625" style="4" customWidth="1"/>
    <col min="6" max="7" width="9.125" style="4" customWidth="1"/>
    <col min="8" max="8" width="9.75390625" style="4" customWidth="1"/>
    <col min="9" max="16384" width="9.125" style="4" customWidth="1"/>
  </cols>
  <sheetData>
    <row r="1" ht="5.25" customHeight="1" hidden="1"/>
    <row r="2" spans="1:8" ht="15.75" customHeight="1">
      <c r="A2" s="84" t="s">
        <v>36</v>
      </c>
      <c r="B2" s="84"/>
      <c r="C2" s="84"/>
      <c r="D2" s="84"/>
      <c r="E2" s="84"/>
      <c r="F2" s="84"/>
      <c r="G2" s="84"/>
      <c r="H2" s="84"/>
    </row>
    <row r="3" spans="1:8" ht="14.25" customHeight="1">
      <c r="A3" s="84" t="s">
        <v>37</v>
      </c>
      <c r="B3" s="84"/>
      <c r="C3" s="84"/>
      <c r="D3" s="84"/>
      <c r="E3" s="84"/>
      <c r="F3" s="84"/>
      <c r="G3" s="84"/>
      <c r="H3" s="84"/>
    </row>
    <row r="4" spans="1:8" ht="15" customHeight="1" thickBot="1">
      <c r="A4" s="84" t="s">
        <v>114</v>
      </c>
      <c r="B4" s="84"/>
      <c r="C4" s="84"/>
      <c r="D4" s="84"/>
      <c r="E4" s="84"/>
      <c r="F4" s="84"/>
      <c r="G4" s="84"/>
      <c r="H4" s="84"/>
    </row>
    <row r="5" ht="2.25" customHeight="1" hidden="1" thickBot="1"/>
    <row r="6" spans="1:9" ht="65.25" thickBot="1" thickTop="1">
      <c r="A6" s="35"/>
      <c r="B6" s="54" t="s">
        <v>80</v>
      </c>
      <c r="C6" s="55" t="s">
        <v>81</v>
      </c>
      <c r="D6" s="10" t="s">
        <v>86</v>
      </c>
      <c r="E6" s="31" t="s">
        <v>87</v>
      </c>
      <c r="F6" s="54" t="s">
        <v>116</v>
      </c>
      <c r="G6" s="56" t="s">
        <v>118</v>
      </c>
      <c r="H6" s="9" t="s">
        <v>0</v>
      </c>
      <c r="I6" s="34"/>
    </row>
    <row r="7" spans="1:9" ht="29.25" thickTop="1">
      <c r="A7" s="36" t="s">
        <v>18</v>
      </c>
      <c r="B7" s="50">
        <f>B8+B9+B10+B12+B15+B13+B14</f>
        <v>61307</v>
      </c>
      <c r="C7" s="50">
        <f>C8+C9+C10+C12+C15+C13+C14</f>
        <v>35795</v>
      </c>
      <c r="D7" s="68">
        <f>D8+D9+D10+D11+D13+D15+D12</f>
        <v>76305</v>
      </c>
      <c r="E7" s="68">
        <f>E8+E9+E10+E11+E13+E15+E12</f>
        <v>75374</v>
      </c>
      <c r="F7" s="50">
        <f>F8+F9+F10+F12+F15+F13+F14+F11</f>
        <v>67979</v>
      </c>
      <c r="G7" s="50">
        <f>G8+G9+G10+G12+G15+G13+G14+G11</f>
        <v>36662</v>
      </c>
      <c r="H7" s="63">
        <f>G7/F7*100</f>
        <v>53.93136115565101</v>
      </c>
      <c r="I7" s="34"/>
    </row>
    <row r="8" spans="1:9" ht="15">
      <c r="A8" s="37" t="s">
        <v>39</v>
      </c>
      <c r="B8" s="24">
        <v>9841</v>
      </c>
      <c r="C8" s="7">
        <v>3787</v>
      </c>
      <c r="D8" s="46">
        <v>11800</v>
      </c>
      <c r="E8" s="7">
        <v>11646</v>
      </c>
      <c r="F8" s="24">
        <v>11326</v>
      </c>
      <c r="G8" s="7">
        <v>5747</v>
      </c>
      <c r="H8" s="63">
        <f>G8/F8*100</f>
        <v>50.741656365883806</v>
      </c>
      <c r="I8" s="34"/>
    </row>
    <row r="9" spans="1:9" ht="15">
      <c r="A9" s="38" t="s">
        <v>19</v>
      </c>
      <c r="B9" s="24">
        <v>7485</v>
      </c>
      <c r="C9" s="7">
        <v>4987</v>
      </c>
      <c r="D9" s="46">
        <v>9954</v>
      </c>
      <c r="E9" s="7">
        <v>9934</v>
      </c>
      <c r="F9" s="24">
        <v>9207</v>
      </c>
      <c r="G9" s="7">
        <v>5415</v>
      </c>
      <c r="H9" s="63">
        <f>G9/F9*100</f>
        <v>58.8139459107201</v>
      </c>
      <c r="I9" s="34"/>
    </row>
    <row r="10" spans="1:9" ht="15">
      <c r="A10" s="38" t="s">
        <v>20</v>
      </c>
      <c r="B10" s="24">
        <v>25932</v>
      </c>
      <c r="C10" s="7">
        <v>16591</v>
      </c>
      <c r="D10" s="46">
        <v>33395</v>
      </c>
      <c r="E10" s="7">
        <v>32892</v>
      </c>
      <c r="F10" s="24">
        <v>27908</v>
      </c>
      <c r="G10" s="7">
        <v>15532</v>
      </c>
      <c r="H10" s="63">
        <f>G10/F10*100</f>
        <v>55.65429267593521</v>
      </c>
      <c r="I10" s="34"/>
    </row>
    <row r="11" spans="1:9" ht="15">
      <c r="A11" s="38" t="s">
        <v>51</v>
      </c>
      <c r="B11" s="24">
        <v>0</v>
      </c>
      <c r="C11" s="7">
        <v>0</v>
      </c>
      <c r="D11" s="46">
        <v>3</v>
      </c>
      <c r="E11" s="7">
        <v>3</v>
      </c>
      <c r="F11" s="24">
        <v>14</v>
      </c>
      <c r="G11" s="7">
        <v>0</v>
      </c>
      <c r="H11" s="63">
        <v>0</v>
      </c>
      <c r="I11" s="34"/>
    </row>
    <row r="12" spans="1:9" ht="30">
      <c r="A12" s="38" t="s">
        <v>43</v>
      </c>
      <c r="B12" s="24">
        <v>4292</v>
      </c>
      <c r="C12" s="7">
        <v>3180</v>
      </c>
      <c r="D12" s="46">
        <v>6080</v>
      </c>
      <c r="E12" s="7">
        <v>6066</v>
      </c>
      <c r="F12" s="24">
        <v>5892</v>
      </c>
      <c r="G12" s="7">
        <v>3021</v>
      </c>
      <c r="H12" s="63">
        <f>G12/F12*100</f>
        <v>51.27291242362525</v>
      </c>
      <c r="I12" s="34"/>
    </row>
    <row r="13" spans="1:9" ht="30">
      <c r="A13" s="38" t="s">
        <v>82</v>
      </c>
      <c r="B13" s="24">
        <v>917</v>
      </c>
      <c r="C13" s="7">
        <v>0</v>
      </c>
      <c r="D13" s="46">
        <v>917</v>
      </c>
      <c r="E13" s="7">
        <v>917</v>
      </c>
      <c r="F13" s="24">
        <v>0</v>
      </c>
      <c r="G13" s="7">
        <v>0</v>
      </c>
      <c r="H13" s="63">
        <v>0</v>
      </c>
      <c r="I13" s="34"/>
    </row>
    <row r="14" spans="1:9" ht="15">
      <c r="A14" s="38" t="s">
        <v>59</v>
      </c>
      <c r="B14" s="24">
        <v>36</v>
      </c>
      <c r="C14" s="7">
        <v>0</v>
      </c>
      <c r="D14" s="46">
        <v>0</v>
      </c>
      <c r="E14" s="7">
        <v>0</v>
      </c>
      <c r="F14" s="24">
        <v>0</v>
      </c>
      <c r="G14" s="7">
        <v>0</v>
      </c>
      <c r="H14" s="63">
        <v>0</v>
      </c>
      <c r="I14" s="34"/>
    </row>
    <row r="15" spans="1:9" ht="30">
      <c r="A15" s="38" t="s">
        <v>21</v>
      </c>
      <c r="B15" s="24">
        <v>12804</v>
      </c>
      <c r="C15" s="7">
        <v>7250</v>
      </c>
      <c r="D15" s="46">
        <v>14156</v>
      </c>
      <c r="E15" s="7">
        <v>13916</v>
      </c>
      <c r="F15" s="24">
        <v>13632</v>
      </c>
      <c r="G15" s="7">
        <v>6947</v>
      </c>
      <c r="H15" s="63">
        <f>G15/F15*100</f>
        <v>50.96097417840375</v>
      </c>
      <c r="I15" s="34"/>
    </row>
    <row r="16" spans="1:9" ht="14.25">
      <c r="A16" s="39" t="s">
        <v>22</v>
      </c>
      <c r="B16" s="27">
        <v>1401</v>
      </c>
      <c r="C16" s="8">
        <v>777</v>
      </c>
      <c r="D16" s="13">
        <v>1556</v>
      </c>
      <c r="E16" s="8">
        <v>1556</v>
      </c>
      <c r="F16" s="27">
        <v>1470</v>
      </c>
      <c r="G16" s="8">
        <v>526</v>
      </c>
      <c r="H16" s="63">
        <f>G16/F16*100</f>
        <v>35.78231292517007</v>
      </c>
      <c r="I16" s="34"/>
    </row>
    <row r="17" spans="1:9" ht="46.5" customHeight="1">
      <c r="A17" s="39" t="s">
        <v>46</v>
      </c>
      <c r="B17" s="27">
        <f aca="true" t="shared" si="0" ref="B17:G17">B18+B19+B20</f>
        <v>2791</v>
      </c>
      <c r="C17" s="27">
        <f t="shared" si="0"/>
        <v>909</v>
      </c>
      <c r="D17" s="27">
        <f t="shared" si="0"/>
        <v>2778</v>
      </c>
      <c r="E17" s="27">
        <f t="shared" si="0"/>
        <v>2769</v>
      </c>
      <c r="F17" s="27">
        <f t="shared" si="0"/>
        <v>2759</v>
      </c>
      <c r="G17" s="27">
        <f t="shared" si="0"/>
        <v>1024</v>
      </c>
      <c r="H17" s="63">
        <f>G17/F17*100</f>
        <v>37.114896701703515</v>
      </c>
      <c r="I17" s="34"/>
    </row>
    <row r="18" spans="1:9" ht="15">
      <c r="A18" s="38" t="s">
        <v>96</v>
      </c>
      <c r="B18" s="24">
        <v>0</v>
      </c>
      <c r="C18" s="7">
        <v>0</v>
      </c>
      <c r="D18" s="46">
        <v>0</v>
      </c>
      <c r="E18" s="46">
        <v>0</v>
      </c>
      <c r="F18" s="24">
        <v>216</v>
      </c>
      <c r="G18" s="7">
        <v>21</v>
      </c>
      <c r="H18" s="63">
        <f>G18/F18*100</f>
        <v>9.722222222222223</v>
      </c>
      <c r="I18" s="34"/>
    </row>
    <row r="19" spans="1:9" ht="15">
      <c r="A19" s="38" t="s">
        <v>84</v>
      </c>
      <c r="B19" s="24">
        <v>1800</v>
      </c>
      <c r="C19" s="46">
        <v>500</v>
      </c>
      <c r="D19" s="46">
        <v>1808</v>
      </c>
      <c r="E19" s="7">
        <v>1799</v>
      </c>
      <c r="F19" s="24">
        <v>1499</v>
      </c>
      <c r="G19" s="46">
        <v>518</v>
      </c>
      <c r="H19" s="63">
        <f aca="true" t="shared" si="1" ref="H19:H25">G19/F19*100</f>
        <v>34.55637091394263</v>
      </c>
      <c r="I19" s="34"/>
    </row>
    <row r="20" spans="1:9" ht="15">
      <c r="A20" s="38" t="s">
        <v>58</v>
      </c>
      <c r="B20" s="24">
        <v>991</v>
      </c>
      <c r="C20" s="46">
        <v>409</v>
      </c>
      <c r="D20" s="46">
        <v>970</v>
      </c>
      <c r="E20" s="46">
        <v>970</v>
      </c>
      <c r="F20" s="24">
        <v>1044</v>
      </c>
      <c r="G20" s="46">
        <v>485</v>
      </c>
      <c r="H20" s="63">
        <f t="shared" si="1"/>
        <v>46.455938697318004</v>
      </c>
      <c r="I20" s="34"/>
    </row>
    <row r="21" spans="1:9" ht="19.5" customHeight="1">
      <c r="A21" s="39" t="s">
        <v>23</v>
      </c>
      <c r="B21" s="25">
        <f aca="true" t="shared" si="2" ref="B21:G21">B22+B23+B24</f>
        <v>17532</v>
      </c>
      <c r="C21" s="25">
        <f t="shared" si="2"/>
        <v>6584</v>
      </c>
      <c r="D21" s="12">
        <f t="shared" si="2"/>
        <v>17532</v>
      </c>
      <c r="E21" s="12">
        <f t="shared" si="2"/>
        <v>17420</v>
      </c>
      <c r="F21" s="25">
        <f t="shared" si="2"/>
        <v>22126</v>
      </c>
      <c r="G21" s="25">
        <f t="shared" si="2"/>
        <v>7492</v>
      </c>
      <c r="H21" s="63">
        <f t="shared" si="1"/>
        <v>33.86061646931212</v>
      </c>
      <c r="I21" s="34"/>
    </row>
    <row r="22" spans="1:9" ht="30">
      <c r="A22" s="38" t="s">
        <v>68</v>
      </c>
      <c r="B22" s="24">
        <v>927</v>
      </c>
      <c r="C22" s="46">
        <v>0</v>
      </c>
      <c r="D22" s="46">
        <v>927</v>
      </c>
      <c r="E22" s="46">
        <v>923</v>
      </c>
      <c r="F22" s="24">
        <v>921</v>
      </c>
      <c r="G22" s="46">
        <v>26</v>
      </c>
      <c r="H22" s="63">
        <f t="shared" si="1"/>
        <v>2.823018458197611</v>
      </c>
      <c r="I22" s="34"/>
    </row>
    <row r="23" spans="1:9" ht="15">
      <c r="A23" s="38" t="s">
        <v>67</v>
      </c>
      <c r="B23" s="24">
        <v>16300</v>
      </c>
      <c r="C23" s="7">
        <v>6444</v>
      </c>
      <c r="D23" s="46">
        <v>16300</v>
      </c>
      <c r="E23" s="7">
        <v>16192</v>
      </c>
      <c r="F23" s="24">
        <v>20789</v>
      </c>
      <c r="G23" s="7">
        <v>7336</v>
      </c>
      <c r="H23" s="63">
        <f t="shared" si="1"/>
        <v>35.28789263552841</v>
      </c>
      <c r="I23" s="34"/>
    </row>
    <row r="24" spans="1:9" ht="30">
      <c r="A24" s="38" t="s">
        <v>57</v>
      </c>
      <c r="B24" s="24">
        <v>305</v>
      </c>
      <c r="C24" s="7">
        <v>140</v>
      </c>
      <c r="D24" s="46">
        <v>305</v>
      </c>
      <c r="E24" s="7">
        <v>305</v>
      </c>
      <c r="F24" s="24">
        <v>416</v>
      </c>
      <c r="G24" s="7">
        <v>130</v>
      </c>
      <c r="H24" s="63">
        <f t="shared" si="1"/>
        <v>31.25</v>
      </c>
      <c r="I24" s="34"/>
    </row>
    <row r="25" spans="1:9" ht="28.5">
      <c r="A25" s="39" t="s">
        <v>24</v>
      </c>
      <c r="B25" s="25">
        <f>B27+B28+B26</f>
        <v>27476</v>
      </c>
      <c r="C25" s="25">
        <f>C27+C28+C26</f>
        <v>16414</v>
      </c>
      <c r="D25" s="12">
        <f>D26+D27+D28</f>
        <v>38852</v>
      </c>
      <c r="E25" s="25">
        <f>E26+E27+E28</f>
        <v>36693</v>
      </c>
      <c r="F25" s="25">
        <f>F27+F28+F26</f>
        <v>28544</v>
      </c>
      <c r="G25" s="25">
        <f>G27+G28+G26</f>
        <v>12776</v>
      </c>
      <c r="H25" s="63">
        <f t="shared" si="1"/>
        <v>44.75896860986547</v>
      </c>
      <c r="I25" s="34"/>
    </row>
    <row r="26" spans="1:9" ht="15">
      <c r="A26" s="38" t="s">
        <v>25</v>
      </c>
      <c r="B26" s="24">
        <v>370</v>
      </c>
      <c r="C26" s="7">
        <v>311</v>
      </c>
      <c r="D26" s="46">
        <v>374</v>
      </c>
      <c r="E26" s="7">
        <v>374</v>
      </c>
      <c r="F26" s="24">
        <v>0</v>
      </c>
      <c r="G26" s="7">
        <v>0</v>
      </c>
      <c r="H26" s="63">
        <v>0</v>
      </c>
      <c r="I26" s="34"/>
    </row>
    <row r="27" spans="1:9" ht="15">
      <c r="A27" s="38" t="s">
        <v>26</v>
      </c>
      <c r="B27" s="24">
        <v>0</v>
      </c>
      <c r="C27" s="7">
        <v>0</v>
      </c>
      <c r="D27" s="46">
        <v>0</v>
      </c>
      <c r="E27" s="7">
        <v>0</v>
      </c>
      <c r="F27" s="24">
        <v>0</v>
      </c>
      <c r="G27" s="7">
        <v>0</v>
      </c>
      <c r="H27" s="63">
        <v>0</v>
      </c>
      <c r="I27" s="34"/>
    </row>
    <row r="28" spans="1:9" ht="15">
      <c r="A28" s="38" t="s">
        <v>27</v>
      </c>
      <c r="B28" s="24">
        <v>27106</v>
      </c>
      <c r="C28" s="7">
        <v>16103</v>
      </c>
      <c r="D28" s="46">
        <v>38478</v>
      </c>
      <c r="E28" s="7">
        <v>36319</v>
      </c>
      <c r="F28" s="24">
        <v>28544</v>
      </c>
      <c r="G28" s="7">
        <v>12776</v>
      </c>
      <c r="H28" s="63">
        <f aca="true" t="shared" si="3" ref="H28:H46">G28/F28*100</f>
        <v>44.75896860986547</v>
      </c>
      <c r="I28" s="34"/>
    </row>
    <row r="29" spans="1:9" ht="28.5">
      <c r="A29" s="39" t="s">
        <v>50</v>
      </c>
      <c r="B29" s="27">
        <v>660</v>
      </c>
      <c r="C29" s="27">
        <v>0</v>
      </c>
      <c r="D29" s="13">
        <f>D30</f>
        <v>571</v>
      </c>
      <c r="E29" s="13">
        <f>E30</f>
        <v>571</v>
      </c>
      <c r="F29" s="27">
        <v>227</v>
      </c>
      <c r="G29" s="27">
        <v>0</v>
      </c>
      <c r="H29" s="63">
        <f t="shared" si="3"/>
        <v>0</v>
      </c>
      <c r="I29" s="34"/>
    </row>
    <row r="30" spans="1:9" ht="15">
      <c r="A30" s="53" t="s">
        <v>60</v>
      </c>
      <c r="B30" s="24">
        <v>660</v>
      </c>
      <c r="C30" s="7">
        <v>0</v>
      </c>
      <c r="D30" s="46">
        <v>571</v>
      </c>
      <c r="E30" s="7">
        <v>571</v>
      </c>
      <c r="F30" s="24">
        <v>227</v>
      </c>
      <c r="G30" s="7">
        <v>0</v>
      </c>
      <c r="H30" s="63">
        <f t="shared" si="3"/>
        <v>0</v>
      </c>
      <c r="I30" s="34"/>
    </row>
    <row r="31" spans="1:9" ht="14.25">
      <c r="A31" s="39" t="s">
        <v>47</v>
      </c>
      <c r="B31" s="25">
        <f aca="true" t="shared" si="4" ref="B31:G31">B32+B33+B34+B35+B36</f>
        <v>389248</v>
      </c>
      <c r="C31" s="25">
        <f t="shared" si="4"/>
        <v>179017</v>
      </c>
      <c r="D31" s="12">
        <f t="shared" si="4"/>
        <v>382517</v>
      </c>
      <c r="E31" s="25">
        <f t="shared" si="4"/>
        <v>363947</v>
      </c>
      <c r="F31" s="25">
        <f t="shared" si="4"/>
        <v>376962</v>
      </c>
      <c r="G31" s="25">
        <f t="shared" si="4"/>
        <v>200576</v>
      </c>
      <c r="H31" s="63">
        <f t="shared" si="3"/>
        <v>53.20854621951284</v>
      </c>
      <c r="I31" s="34"/>
    </row>
    <row r="32" spans="1:9" ht="15">
      <c r="A32" s="38" t="s">
        <v>28</v>
      </c>
      <c r="B32" s="24">
        <v>70218</v>
      </c>
      <c r="C32" s="7">
        <v>29863</v>
      </c>
      <c r="D32" s="46">
        <v>69744</v>
      </c>
      <c r="E32" s="7">
        <v>64653</v>
      </c>
      <c r="F32" s="24">
        <v>69078</v>
      </c>
      <c r="G32" s="7">
        <v>36904</v>
      </c>
      <c r="H32" s="63">
        <f t="shared" si="3"/>
        <v>53.42366600075277</v>
      </c>
      <c r="I32" s="34"/>
    </row>
    <row r="33" spans="1:9" ht="15">
      <c r="A33" s="38" t="s">
        <v>29</v>
      </c>
      <c r="B33" s="24">
        <v>301210</v>
      </c>
      <c r="C33" s="7">
        <v>140951</v>
      </c>
      <c r="D33" s="46">
        <v>290220</v>
      </c>
      <c r="E33" s="7">
        <v>276866</v>
      </c>
      <c r="F33" s="24">
        <v>290072</v>
      </c>
      <c r="G33" s="7">
        <v>154283</v>
      </c>
      <c r="H33" s="63">
        <f t="shared" si="3"/>
        <v>53.18782922860531</v>
      </c>
      <c r="I33" s="34"/>
    </row>
    <row r="34" spans="1:9" ht="15.75">
      <c r="A34" s="61" t="s">
        <v>56</v>
      </c>
      <c r="B34" s="24">
        <v>0</v>
      </c>
      <c r="C34" s="7">
        <v>0</v>
      </c>
      <c r="D34" s="46">
        <v>0</v>
      </c>
      <c r="E34" s="7">
        <v>0</v>
      </c>
      <c r="F34" s="24">
        <v>0</v>
      </c>
      <c r="G34" s="7">
        <v>0</v>
      </c>
      <c r="H34" s="63">
        <v>0</v>
      </c>
      <c r="I34" s="34"/>
    </row>
    <row r="35" spans="1:9" ht="30">
      <c r="A35" s="38" t="s">
        <v>30</v>
      </c>
      <c r="B35" s="24">
        <v>6322</v>
      </c>
      <c r="C35" s="7">
        <v>3138</v>
      </c>
      <c r="D35" s="46">
        <v>6672</v>
      </c>
      <c r="E35" s="7">
        <v>6614</v>
      </c>
      <c r="F35" s="24">
        <v>6538</v>
      </c>
      <c r="G35" s="7">
        <v>4369</v>
      </c>
      <c r="H35" s="63">
        <f t="shared" si="3"/>
        <v>66.8247170388498</v>
      </c>
      <c r="I35" s="34"/>
    </row>
    <row r="36" spans="1:9" ht="30">
      <c r="A36" s="38" t="s">
        <v>31</v>
      </c>
      <c r="B36" s="24">
        <v>11498</v>
      </c>
      <c r="C36" s="7">
        <v>5065</v>
      </c>
      <c r="D36" s="46">
        <v>15881</v>
      </c>
      <c r="E36" s="7">
        <v>15814</v>
      </c>
      <c r="F36" s="24">
        <v>11274</v>
      </c>
      <c r="G36" s="7">
        <v>5020</v>
      </c>
      <c r="H36" s="63">
        <f t="shared" si="3"/>
        <v>44.52723079652297</v>
      </c>
      <c r="I36" s="34"/>
    </row>
    <row r="37" spans="1:9" ht="33" customHeight="1">
      <c r="A37" s="39" t="s">
        <v>48</v>
      </c>
      <c r="B37" s="25">
        <f aca="true" t="shared" si="5" ref="B37:G37">B38+B39+B40</f>
        <v>57143</v>
      </c>
      <c r="C37" s="25">
        <f t="shared" si="5"/>
        <v>25094</v>
      </c>
      <c r="D37" s="12">
        <f t="shared" si="5"/>
        <v>52631</v>
      </c>
      <c r="E37" s="25">
        <f t="shared" si="5"/>
        <v>52197</v>
      </c>
      <c r="F37" s="25">
        <f t="shared" si="5"/>
        <v>54163</v>
      </c>
      <c r="G37" s="25">
        <f t="shared" si="5"/>
        <v>28616</v>
      </c>
      <c r="H37" s="63">
        <f t="shared" si="3"/>
        <v>52.833114857005704</v>
      </c>
      <c r="I37" s="34"/>
    </row>
    <row r="38" spans="1:9" ht="15">
      <c r="A38" s="38" t="s">
        <v>32</v>
      </c>
      <c r="B38" s="24">
        <v>54344</v>
      </c>
      <c r="C38" s="7">
        <v>23859</v>
      </c>
      <c r="D38" s="46">
        <v>50150</v>
      </c>
      <c r="E38" s="7">
        <v>49809</v>
      </c>
      <c r="F38" s="24">
        <v>51529</v>
      </c>
      <c r="G38" s="7">
        <v>27460</v>
      </c>
      <c r="H38" s="63">
        <f t="shared" si="3"/>
        <v>53.2903801742708</v>
      </c>
      <c r="I38" s="34"/>
    </row>
    <row r="39" spans="1:9" ht="15">
      <c r="A39" s="38" t="s">
        <v>33</v>
      </c>
      <c r="B39" s="24">
        <v>1542</v>
      </c>
      <c r="C39" s="7">
        <v>715</v>
      </c>
      <c r="D39" s="46">
        <v>1310</v>
      </c>
      <c r="E39" s="7">
        <v>1274</v>
      </c>
      <c r="F39" s="24">
        <v>1334</v>
      </c>
      <c r="G39" s="7">
        <v>540</v>
      </c>
      <c r="H39" s="63">
        <f t="shared" si="3"/>
        <v>40.479760119940025</v>
      </c>
      <c r="I39" s="34"/>
    </row>
    <row r="40" spans="1:9" ht="30">
      <c r="A40" s="38" t="s">
        <v>52</v>
      </c>
      <c r="B40" s="24">
        <v>1257</v>
      </c>
      <c r="C40" s="46">
        <v>520</v>
      </c>
      <c r="D40" s="46">
        <v>1171</v>
      </c>
      <c r="E40" s="46">
        <v>1114</v>
      </c>
      <c r="F40" s="24">
        <v>1300</v>
      </c>
      <c r="G40" s="46">
        <v>616</v>
      </c>
      <c r="H40" s="63">
        <f t="shared" si="3"/>
        <v>47.38461538461539</v>
      </c>
      <c r="I40" s="34"/>
    </row>
    <row r="41" spans="1:9" ht="19.5" customHeight="1">
      <c r="A41" s="39" t="s">
        <v>64</v>
      </c>
      <c r="B41" s="25">
        <v>250</v>
      </c>
      <c r="C41" s="25">
        <v>63</v>
      </c>
      <c r="D41" s="12">
        <f>D42</f>
        <v>250</v>
      </c>
      <c r="E41" s="25">
        <f>E42</f>
        <v>250</v>
      </c>
      <c r="F41" s="25">
        <v>265</v>
      </c>
      <c r="G41" s="25">
        <v>100</v>
      </c>
      <c r="H41" s="63">
        <f t="shared" si="3"/>
        <v>37.735849056603776</v>
      </c>
      <c r="I41" s="34"/>
    </row>
    <row r="42" spans="1:9" ht="30.75" customHeight="1">
      <c r="A42" s="38" t="s">
        <v>65</v>
      </c>
      <c r="B42" s="24">
        <v>250</v>
      </c>
      <c r="C42" s="7">
        <v>63</v>
      </c>
      <c r="D42" s="46">
        <v>250</v>
      </c>
      <c r="E42" s="7">
        <v>250</v>
      </c>
      <c r="F42" s="24">
        <v>265</v>
      </c>
      <c r="G42" s="7">
        <v>100</v>
      </c>
      <c r="H42" s="63">
        <f t="shared" si="3"/>
        <v>37.735849056603776</v>
      </c>
      <c r="I42" s="34"/>
    </row>
    <row r="43" spans="1:9" ht="14.25">
      <c r="A43" s="39" t="s">
        <v>49</v>
      </c>
      <c r="B43" s="25">
        <f aca="true" t="shared" si="6" ref="B43:G43">B44+B45+B46</f>
        <v>36292</v>
      </c>
      <c r="C43" s="25">
        <f t="shared" si="6"/>
        <v>4104</v>
      </c>
      <c r="D43" s="12">
        <f t="shared" si="6"/>
        <v>48584</v>
      </c>
      <c r="E43" s="25">
        <f t="shared" si="6"/>
        <v>48563</v>
      </c>
      <c r="F43" s="25">
        <f t="shared" si="6"/>
        <v>19794</v>
      </c>
      <c r="G43" s="25">
        <f t="shared" si="6"/>
        <v>10695</v>
      </c>
      <c r="H43" s="63">
        <f t="shared" si="3"/>
        <v>54.03152470445589</v>
      </c>
      <c r="I43" s="34"/>
    </row>
    <row r="44" spans="1:9" ht="15">
      <c r="A44" s="38" t="s">
        <v>45</v>
      </c>
      <c r="B44" s="49">
        <v>739</v>
      </c>
      <c r="C44" s="51">
        <v>0</v>
      </c>
      <c r="D44" s="20">
        <v>191</v>
      </c>
      <c r="E44" s="51">
        <v>191</v>
      </c>
      <c r="F44" s="49">
        <v>2740</v>
      </c>
      <c r="G44" s="51">
        <v>354</v>
      </c>
      <c r="H44" s="63">
        <f t="shared" si="3"/>
        <v>12.91970802919708</v>
      </c>
      <c r="I44" s="34"/>
    </row>
    <row r="45" spans="1:9" ht="15">
      <c r="A45" s="38" t="s">
        <v>34</v>
      </c>
      <c r="B45" s="24">
        <v>7295</v>
      </c>
      <c r="C45" s="7">
        <v>4104</v>
      </c>
      <c r="D45" s="46">
        <v>8024</v>
      </c>
      <c r="E45" s="7">
        <v>8003</v>
      </c>
      <c r="F45" s="24">
        <v>8360</v>
      </c>
      <c r="G45" s="7">
        <v>4255</v>
      </c>
      <c r="H45" s="63">
        <f t="shared" si="3"/>
        <v>50.897129186602875</v>
      </c>
      <c r="I45" s="34"/>
    </row>
    <row r="46" spans="1:9" ht="15">
      <c r="A46" s="40" t="s">
        <v>35</v>
      </c>
      <c r="B46" s="43">
        <v>28258</v>
      </c>
      <c r="C46" s="41">
        <v>0</v>
      </c>
      <c r="D46" s="65">
        <v>40369</v>
      </c>
      <c r="E46" s="41">
        <v>40369</v>
      </c>
      <c r="F46" s="43">
        <v>8694</v>
      </c>
      <c r="G46" s="41">
        <v>6086</v>
      </c>
      <c r="H46" s="63">
        <f t="shared" si="3"/>
        <v>70.00230043708304</v>
      </c>
      <c r="I46" s="34"/>
    </row>
    <row r="47" spans="1:9" ht="28.5">
      <c r="A47" s="62" t="s">
        <v>63</v>
      </c>
      <c r="B47" s="29">
        <v>8202</v>
      </c>
      <c r="C47" s="29">
        <v>3953</v>
      </c>
      <c r="D47" s="66">
        <f>D48</f>
        <v>8111</v>
      </c>
      <c r="E47" s="29">
        <f>E48</f>
        <v>8100</v>
      </c>
      <c r="F47" s="29">
        <v>8587</v>
      </c>
      <c r="G47" s="29">
        <v>4353</v>
      </c>
      <c r="H47" s="63">
        <f>G47/F47*100</f>
        <v>50.692907884010715</v>
      </c>
      <c r="I47" s="34"/>
    </row>
    <row r="48" spans="1:9" ht="15.75" thickBot="1">
      <c r="A48" s="40" t="s">
        <v>53</v>
      </c>
      <c r="B48" s="43">
        <v>8202</v>
      </c>
      <c r="C48" s="41">
        <v>3953</v>
      </c>
      <c r="D48" s="65">
        <v>8111</v>
      </c>
      <c r="E48" s="41">
        <v>8100</v>
      </c>
      <c r="F48" s="43">
        <v>8587</v>
      </c>
      <c r="G48" s="41">
        <v>4353</v>
      </c>
      <c r="H48" s="63">
        <f>G48/F48*100</f>
        <v>50.692907884010715</v>
      </c>
      <c r="I48" s="34"/>
    </row>
    <row r="49" spans="1:9" ht="15.75" thickBot="1" thickTop="1">
      <c r="A49" s="42" t="s">
        <v>38</v>
      </c>
      <c r="B49" s="44">
        <f>B47+B43+B41+B37+B31+B29+B25+B21+B17+B16+B7</f>
        <v>602302</v>
      </c>
      <c r="C49" s="44">
        <f>C47+C43+C41+C37+C31+C25+C21+C17+C16+C7</f>
        <v>272710</v>
      </c>
      <c r="D49" s="50">
        <v>629687</v>
      </c>
      <c r="E49" s="50">
        <v>607440</v>
      </c>
      <c r="F49" s="44">
        <f>F47+F43+F41+F37+F31+F29+F25+F21+F17+F16+F7</f>
        <v>582876</v>
      </c>
      <c r="G49" s="44">
        <f>G47+G43+G41+G37+G31+G25+G21+G17+G16+G7</f>
        <v>302820</v>
      </c>
      <c r="H49" s="63">
        <f>G49/F49*100</f>
        <v>51.95273094105779</v>
      </c>
      <c r="I49" s="34"/>
    </row>
    <row r="50" spans="2:9" ht="0.75" customHeight="1" thickTop="1">
      <c r="B50" s="34"/>
      <c r="C50" s="34"/>
      <c r="D50" s="34"/>
      <c r="E50" s="34"/>
      <c r="F50" s="34"/>
      <c r="G50" s="34"/>
      <c r="H50" s="34"/>
      <c r="I50" s="34"/>
    </row>
    <row r="51" spans="1:9" ht="15.75">
      <c r="A51" s="45" t="s">
        <v>40</v>
      </c>
      <c r="B51" s="45"/>
      <c r="C51" s="45"/>
      <c r="D51" s="45"/>
      <c r="E51" s="45"/>
      <c r="F51" s="45"/>
      <c r="G51" s="45"/>
      <c r="H51" s="34"/>
      <c r="I51" s="34"/>
    </row>
    <row r="52" spans="1:9" ht="15.75">
      <c r="A52" s="45" t="s">
        <v>41</v>
      </c>
      <c r="B52" s="45"/>
      <c r="C52" s="45"/>
      <c r="D52" s="45"/>
      <c r="E52" s="45"/>
      <c r="F52" s="45" t="s">
        <v>42</v>
      </c>
      <c r="G52" s="45"/>
      <c r="H52" s="34"/>
      <c r="I52" s="34"/>
    </row>
    <row r="53" spans="8:9" ht="12.75">
      <c r="H53" s="34"/>
      <c r="I53" s="34"/>
    </row>
    <row r="54" spans="2:9" ht="12.75">
      <c r="B54" s="34"/>
      <c r="C54" s="34"/>
      <c r="D54" s="34"/>
      <c r="E54" s="34"/>
      <c r="F54" s="34"/>
      <c r="G54" s="34"/>
      <c r="H54" s="34"/>
      <c r="I54" s="34"/>
    </row>
    <row r="55" spans="2:9" ht="12.75">
      <c r="B55" s="34"/>
      <c r="C55" s="34"/>
      <c r="D55" s="34"/>
      <c r="E55" s="34"/>
      <c r="F55" s="34"/>
      <c r="G55" s="34"/>
      <c r="H55" s="34"/>
      <c r="I55" s="34"/>
    </row>
    <row r="56" spans="2:9" ht="12.75">
      <c r="B56" s="34"/>
      <c r="C56" s="34"/>
      <c r="D56" s="34"/>
      <c r="E56" s="34"/>
      <c r="F56" s="34"/>
      <c r="G56" s="34"/>
      <c r="H56" s="34"/>
      <c r="I56" s="34"/>
    </row>
    <row r="57" spans="2:9" ht="12.75">
      <c r="B57" s="34"/>
      <c r="C57" s="34"/>
      <c r="D57" s="34"/>
      <c r="E57" s="34"/>
      <c r="F57" s="34"/>
      <c r="G57" s="34"/>
      <c r="H57" s="34"/>
      <c r="I57" s="34"/>
    </row>
    <row r="58" spans="2:9" ht="12.75">
      <c r="B58" s="34"/>
      <c r="C58" s="34"/>
      <c r="D58" s="34"/>
      <c r="E58" s="34"/>
      <c r="F58" s="34"/>
      <c r="G58" s="34"/>
      <c r="H58" s="34"/>
      <c r="I58" s="34"/>
    </row>
    <row r="59" spans="2:9" ht="12.75">
      <c r="B59" s="34"/>
      <c r="C59" s="34"/>
      <c r="D59" s="34"/>
      <c r="E59" s="34"/>
      <c r="F59" s="34"/>
      <c r="G59" s="34"/>
      <c r="H59" s="34"/>
      <c r="I59" s="34"/>
    </row>
    <row r="60" spans="2:9" ht="12.75">
      <c r="B60" s="34"/>
      <c r="C60" s="34"/>
      <c r="D60" s="34"/>
      <c r="E60" s="34"/>
      <c r="F60" s="34"/>
      <c r="G60" s="34"/>
      <c r="H60" s="34"/>
      <c r="I60" s="34"/>
    </row>
    <row r="61" spans="2:9" ht="12.75">
      <c r="B61" s="34"/>
      <c r="C61" s="34"/>
      <c r="D61" s="34"/>
      <c r="E61" s="34"/>
      <c r="F61" s="34"/>
      <c r="G61" s="34"/>
      <c r="H61" s="34"/>
      <c r="I61" s="34"/>
    </row>
    <row r="62" spans="2:9" ht="12.75">
      <c r="B62" s="34"/>
      <c r="C62" s="34"/>
      <c r="D62" s="34"/>
      <c r="E62" s="34"/>
      <c r="F62" s="34"/>
      <c r="G62" s="34"/>
      <c r="H62" s="34"/>
      <c r="I62" s="34"/>
    </row>
    <row r="63" spans="2:9" ht="12.75">
      <c r="B63" s="34"/>
      <c r="C63" s="34"/>
      <c r="D63" s="34"/>
      <c r="E63" s="34"/>
      <c r="F63" s="34"/>
      <c r="G63" s="34"/>
      <c r="H63" s="34"/>
      <c r="I63" s="34"/>
    </row>
    <row r="64" spans="2:9" ht="12.75">
      <c r="B64" s="34"/>
      <c r="C64" s="34"/>
      <c r="D64" s="34"/>
      <c r="E64" s="34"/>
      <c r="F64" s="34"/>
      <c r="G64" s="34"/>
      <c r="H64" s="34"/>
      <c r="I64" s="34"/>
    </row>
    <row r="65" spans="2:9" ht="12.75">
      <c r="B65" s="34"/>
      <c r="C65" s="34"/>
      <c r="D65" s="34"/>
      <c r="E65" s="34"/>
      <c r="F65" s="34"/>
      <c r="G65" s="34"/>
      <c r="H65" s="34"/>
      <c r="I65" s="34"/>
    </row>
    <row r="66" spans="2:9" ht="12.75">
      <c r="B66" s="34"/>
      <c r="C66" s="34"/>
      <c r="D66" s="34"/>
      <c r="E66" s="34"/>
      <c r="F66" s="34"/>
      <c r="G66" s="34"/>
      <c r="H66" s="34"/>
      <c r="I66" s="34"/>
    </row>
    <row r="67" spans="2:9" ht="12.75">
      <c r="B67" s="34"/>
      <c r="C67" s="34"/>
      <c r="D67" s="34"/>
      <c r="E67" s="34"/>
      <c r="F67" s="34"/>
      <c r="G67" s="34"/>
      <c r="H67" s="34"/>
      <c r="I67" s="34"/>
    </row>
    <row r="68" spans="2:9" ht="12.75">
      <c r="B68" s="34"/>
      <c r="C68" s="34"/>
      <c r="D68" s="34"/>
      <c r="E68" s="34"/>
      <c r="F68" s="34"/>
      <c r="G68" s="34"/>
      <c r="H68" s="34"/>
      <c r="I68" s="34"/>
    </row>
    <row r="69" spans="2:9" ht="12.75">
      <c r="B69" s="34"/>
      <c r="C69" s="34"/>
      <c r="D69" s="34"/>
      <c r="E69" s="34"/>
      <c r="F69" s="34"/>
      <c r="G69" s="34"/>
      <c r="H69" s="34"/>
      <c r="I69" s="34"/>
    </row>
    <row r="70" spans="2:9" ht="12.75">
      <c r="B70" s="34"/>
      <c r="C70" s="34"/>
      <c r="D70" s="34"/>
      <c r="E70" s="34"/>
      <c r="F70" s="34"/>
      <c r="G70" s="34"/>
      <c r="H70" s="34"/>
      <c r="I70" s="34"/>
    </row>
    <row r="71" spans="2:9" ht="12.75">
      <c r="B71" s="34"/>
      <c r="C71" s="34"/>
      <c r="D71" s="34"/>
      <c r="E71" s="34"/>
      <c r="F71" s="34"/>
      <c r="G71" s="34"/>
      <c r="H71" s="34"/>
      <c r="I71" s="34"/>
    </row>
    <row r="72" spans="2:9" ht="12.75">
      <c r="B72" s="34"/>
      <c r="C72" s="34"/>
      <c r="D72" s="34"/>
      <c r="E72" s="34"/>
      <c r="F72" s="34"/>
      <c r="G72" s="34"/>
      <c r="H72" s="34"/>
      <c r="I72" s="34"/>
    </row>
    <row r="73" spans="2:9" ht="12.75">
      <c r="B73" s="34"/>
      <c r="C73" s="34"/>
      <c r="D73" s="34"/>
      <c r="E73" s="34"/>
      <c r="F73" s="34"/>
      <c r="G73" s="34"/>
      <c r="H73" s="34"/>
      <c r="I73" s="34"/>
    </row>
    <row r="74" spans="2:9" ht="12.75">
      <c r="B74" s="34"/>
      <c r="C74" s="34"/>
      <c r="D74" s="34"/>
      <c r="E74" s="34"/>
      <c r="F74" s="34"/>
      <c r="G74" s="34"/>
      <c r="H74" s="34"/>
      <c r="I74" s="34"/>
    </row>
    <row r="75" spans="2:9" ht="12.75">
      <c r="B75" s="34"/>
      <c r="C75" s="34"/>
      <c r="D75" s="34"/>
      <c r="E75" s="34"/>
      <c r="F75" s="34"/>
      <c r="G75" s="34"/>
      <c r="H75" s="34"/>
      <c r="I75" s="34"/>
    </row>
    <row r="76" spans="2:9" ht="12.75">
      <c r="B76" s="34"/>
      <c r="C76" s="34"/>
      <c r="D76" s="34"/>
      <c r="E76" s="34"/>
      <c r="F76" s="34"/>
      <c r="G76" s="34"/>
      <c r="H76" s="34"/>
      <c r="I76" s="34"/>
    </row>
    <row r="77" spans="2:9" ht="12.75">
      <c r="B77" s="34"/>
      <c r="C77" s="34"/>
      <c r="D77" s="34"/>
      <c r="E77" s="34"/>
      <c r="F77" s="34"/>
      <c r="G77" s="34"/>
      <c r="H77" s="34"/>
      <c r="I77" s="34"/>
    </row>
    <row r="78" spans="2:9" ht="12.75">
      <c r="B78" s="34"/>
      <c r="C78" s="34"/>
      <c r="D78" s="34"/>
      <c r="E78" s="34"/>
      <c r="F78" s="34"/>
      <c r="G78" s="34"/>
      <c r="H78" s="34"/>
      <c r="I78" s="34"/>
    </row>
    <row r="79" spans="2:9" ht="12.75">
      <c r="B79" s="34"/>
      <c r="C79" s="34"/>
      <c r="D79" s="34"/>
      <c r="E79" s="34"/>
      <c r="F79" s="34"/>
      <c r="G79" s="34"/>
      <c r="H79" s="34"/>
      <c r="I79" s="34"/>
    </row>
    <row r="80" spans="2:9" ht="12.75">
      <c r="B80" s="34"/>
      <c r="C80" s="34"/>
      <c r="D80" s="34"/>
      <c r="E80" s="34"/>
      <c r="F80" s="34"/>
      <c r="G80" s="34"/>
      <c r="H80" s="34"/>
      <c r="I80" s="34"/>
    </row>
    <row r="81" spans="2:9" ht="12.75">
      <c r="B81" s="34"/>
      <c r="C81" s="34"/>
      <c r="D81" s="34"/>
      <c r="E81" s="34"/>
      <c r="F81" s="34"/>
      <c r="G81" s="34"/>
      <c r="H81" s="34"/>
      <c r="I81" s="34"/>
    </row>
    <row r="82" spans="2:9" ht="12.75">
      <c r="B82" s="34"/>
      <c r="C82" s="34"/>
      <c r="D82" s="34"/>
      <c r="E82" s="34"/>
      <c r="F82" s="34"/>
      <c r="G82" s="34"/>
      <c r="H82" s="34"/>
      <c r="I82" s="34"/>
    </row>
    <row r="83" spans="2:9" ht="12.75">
      <c r="B83" s="34"/>
      <c r="C83" s="34"/>
      <c r="D83" s="34"/>
      <c r="E83" s="34"/>
      <c r="F83" s="34"/>
      <c r="G83" s="34"/>
      <c r="H83" s="34"/>
      <c r="I83" s="34"/>
    </row>
    <row r="84" spans="2:9" ht="12.75">
      <c r="B84" s="34"/>
      <c r="C84" s="34"/>
      <c r="D84" s="34"/>
      <c r="E84" s="34"/>
      <c r="F84" s="34"/>
      <c r="G84" s="34"/>
      <c r="H84" s="34"/>
      <c r="I84" s="34"/>
    </row>
    <row r="85" spans="2:9" ht="12.75">
      <c r="B85" s="34"/>
      <c r="C85" s="34"/>
      <c r="D85" s="34"/>
      <c r="E85" s="34"/>
      <c r="F85" s="34"/>
      <c r="G85" s="34"/>
      <c r="H85" s="34"/>
      <c r="I85" s="34"/>
    </row>
    <row r="86" spans="2:9" ht="12.75">
      <c r="B86" s="34"/>
      <c r="C86" s="34"/>
      <c r="D86" s="34"/>
      <c r="E86" s="34"/>
      <c r="F86" s="34"/>
      <c r="G86" s="34"/>
      <c r="H86" s="34"/>
      <c r="I86" s="34"/>
    </row>
  </sheetData>
  <sheetProtection/>
  <mergeCells count="3">
    <mergeCell ref="A2:H2"/>
    <mergeCell ref="A3:H3"/>
    <mergeCell ref="A4:H4"/>
  </mergeCells>
  <printOptions horizontalCentered="1"/>
  <pageMargins left="0.7874015748031497" right="0.3937007874015748" top="0.22" bottom="0.26" header="0.17" footer="0.24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6"/>
  <sheetViews>
    <sheetView zoomScalePageLayoutView="0" workbookViewId="0" topLeftCell="A41">
      <selection activeCell="A24" sqref="A24"/>
    </sheetView>
  </sheetViews>
  <sheetFormatPr defaultColWidth="9.00390625" defaultRowHeight="12.75"/>
  <cols>
    <col min="1" max="1" width="30.00390625" style="4" customWidth="1"/>
    <col min="2" max="7" width="9.125" style="4" customWidth="1"/>
    <col min="8" max="8" width="9.75390625" style="4" customWidth="1"/>
    <col min="9" max="16384" width="9.125" style="4" customWidth="1"/>
  </cols>
  <sheetData>
    <row r="1" ht="5.25" customHeight="1"/>
    <row r="2" spans="1:8" ht="15.75" customHeight="1">
      <c r="A2" s="84" t="s">
        <v>36</v>
      </c>
      <c r="B2" s="84"/>
      <c r="C2" s="84"/>
      <c r="D2" s="84"/>
      <c r="E2" s="84"/>
      <c r="F2" s="84"/>
      <c r="G2" s="84"/>
      <c r="H2" s="84"/>
    </row>
    <row r="3" spans="1:8" ht="14.25" customHeight="1">
      <c r="A3" s="84" t="s">
        <v>37</v>
      </c>
      <c r="B3" s="84"/>
      <c r="C3" s="84"/>
      <c r="D3" s="84"/>
      <c r="E3" s="84"/>
      <c r="F3" s="84"/>
      <c r="G3" s="84"/>
      <c r="H3" s="84"/>
    </row>
    <row r="4" spans="1:8" ht="15.75" customHeight="1">
      <c r="A4" s="84" t="s">
        <v>85</v>
      </c>
      <c r="B4" s="84"/>
      <c r="C4" s="84"/>
      <c r="D4" s="84"/>
      <c r="E4" s="84"/>
      <c r="F4" s="84"/>
      <c r="G4" s="84"/>
      <c r="H4" s="84"/>
    </row>
    <row r="5" ht="2.25" customHeight="1" thickBot="1"/>
    <row r="6" spans="1:9" ht="65.25" thickBot="1" thickTop="1">
      <c r="A6" s="35"/>
      <c r="B6" s="54" t="s">
        <v>69</v>
      </c>
      <c r="C6" s="55" t="s">
        <v>70</v>
      </c>
      <c r="D6" s="10" t="s">
        <v>86</v>
      </c>
      <c r="E6" s="31" t="s">
        <v>87</v>
      </c>
      <c r="F6" s="54" t="s">
        <v>88</v>
      </c>
      <c r="G6" s="56" t="s">
        <v>90</v>
      </c>
      <c r="H6" s="9" t="s">
        <v>0</v>
      </c>
      <c r="I6" s="34"/>
    </row>
    <row r="7" spans="1:9" ht="29.25" thickTop="1">
      <c r="A7" s="36" t="s">
        <v>18</v>
      </c>
      <c r="B7" s="50">
        <f>B8+B9+B10+B11+B13+B14+B15+B12</f>
        <v>51252</v>
      </c>
      <c r="C7" s="50">
        <f>C8+C9+C10+C11+C13+C14+C15</f>
        <v>1171</v>
      </c>
      <c r="D7" s="68">
        <f>D8+D9+D10+D11+D13+D15+D12</f>
        <v>76305</v>
      </c>
      <c r="E7" s="68">
        <f>E8+E9+E10+E11+E13+E15+E12</f>
        <v>75374</v>
      </c>
      <c r="F7" s="50">
        <f>F8+F9+F10+F13+F14+F15+F12+F11</f>
        <v>52790</v>
      </c>
      <c r="G7" s="50">
        <f>G8+G9+G10+G13+G14+G15+G12</f>
        <v>1335</v>
      </c>
      <c r="H7" s="63">
        <f>G7/F7*100</f>
        <v>2.5288880469785946</v>
      </c>
      <c r="I7" s="34"/>
    </row>
    <row r="8" spans="1:9" ht="15">
      <c r="A8" s="37" t="s">
        <v>39</v>
      </c>
      <c r="B8" s="24">
        <v>9492</v>
      </c>
      <c r="C8" s="7">
        <v>0</v>
      </c>
      <c r="D8" s="46">
        <v>11800</v>
      </c>
      <c r="E8" s="7">
        <v>11646</v>
      </c>
      <c r="F8" s="24">
        <v>9626</v>
      </c>
      <c r="G8" s="7">
        <v>60</v>
      </c>
      <c r="H8" s="63">
        <f aca="true" t="shared" si="0" ref="H8:H49">G8/F8*100</f>
        <v>0.6233118637024725</v>
      </c>
      <c r="I8" s="34"/>
    </row>
    <row r="9" spans="1:9" ht="15">
      <c r="A9" s="38" t="s">
        <v>19</v>
      </c>
      <c r="B9" s="24">
        <v>5838</v>
      </c>
      <c r="C9" s="7">
        <v>214</v>
      </c>
      <c r="D9" s="46">
        <v>9954</v>
      </c>
      <c r="E9" s="7">
        <v>9934</v>
      </c>
      <c r="F9" s="24">
        <v>6062</v>
      </c>
      <c r="G9" s="7">
        <v>376</v>
      </c>
      <c r="H9" s="63">
        <f t="shared" si="0"/>
        <v>6.202573408116133</v>
      </c>
      <c r="I9" s="34"/>
    </row>
    <row r="10" spans="1:9" ht="15">
      <c r="A10" s="38" t="s">
        <v>20</v>
      </c>
      <c r="B10" s="24">
        <v>17736</v>
      </c>
      <c r="C10" s="7">
        <v>575</v>
      </c>
      <c r="D10" s="46">
        <v>33395</v>
      </c>
      <c r="E10" s="7">
        <v>32892</v>
      </c>
      <c r="F10" s="24">
        <v>18697</v>
      </c>
      <c r="G10" s="7">
        <v>574</v>
      </c>
      <c r="H10" s="63">
        <f t="shared" si="0"/>
        <v>3.070011231748409</v>
      </c>
      <c r="I10" s="34"/>
    </row>
    <row r="11" spans="1:9" ht="15">
      <c r="A11" s="38" t="s">
        <v>51</v>
      </c>
      <c r="B11" s="24">
        <v>0</v>
      </c>
      <c r="C11" s="7">
        <v>0</v>
      </c>
      <c r="D11" s="46">
        <v>3</v>
      </c>
      <c r="E11" s="7">
        <v>3</v>
      </c>
      <c r="F11" s="24">
        <v>14</v>
      </c>
      <c r="G11" s="7">
        <v>0</v>
      </c>
      <c r="H11" s="63">
        <v>0</v>
      </c>
      <c r="I11" s="34"/>
    </row>
    <row r="12" spans="1:9" ht="30">
      <c r="A12" s="38" t="s">
        <v>82</v>
      </c>
      <c r="B12" s="24">
        <v>917</v>
      </c>
      <c r="C12" s="7">
        <v>0</v>
      </c>
      <c r="D12" s="46">
        <v>917</v>
      </c>
      <c r="E12" s="7">
        <v>917</v>
      </c>
      <c r="F12" s="24">
        <v>0</v>
      </c>
      <c r="G12" s="7">
        <v>0</v>
      </c>
      <c r="H12" s="63">
        <v>0</v>
      </c>
      <c r="I12" s="34"/>
    </row>
    <row r="13" spans="1:9" ht="30">
      <c r="A13" s="38" t="s">
        <v>43</v>
      </c>
      <c r="B13" s="24">
        <v>4024</v>
      </c>
      <c r="C13" s="7">
        <v>382</v>
      </c>
      <c r="D13" s="46">
        <v>6080</v>
      </c>
      <c r="E13" s="7">
        <v>6066</v>
      </c>
      <c r="F13" s="24">
        <v>4442</v>
      </c>
      <c r="G13" s="7">
        <v>325</v>
      </c>
      <c r="H13" s="63">
        <f t="shared" si="0"/>
        <v>7.316524088248537</v>
      </c>
      <c r="I13" s="34"/>
    </row>
    <row r="14" spans="1:9" ht="15">
      <c r="A14" s="38" t="s">
        <v>59</v>
      </c>
      <c r="B14" s="24">
        <v>3155</v>
      </c>
      <c r="C14" s="7">
        <v>0</v>
      </c>
      <c r="D14" s="46">
        <v>0</v>
      </c>
      <c r="E14" s="7">
        <v>0</v>
      </c>
      <c r="F14" s="24">
        <v>3155</v>
      </c>
      <c r="G14" s="7">
        <v>0</v>
      </c>
      <c r="H14" s="63">
        <f t="shared" si="0"/>
        <v>0</v>
      </c>
      <c r="I14" s="34"/>
    </row>
    <row r="15" spans="1:9" ht="30">
      <c r="A15" s="38" t="s">
        <v>21</v>
      </c>
      <c r="B15" s="24">
        <v>10090</v>
      </c>
      <c r="C15" s="7">
        <v>0</v>
      </c>
      <c r="D15" s="46">
        <v>14156</v>
      </c>
      <c r="E15" s="7">
        <v>13916</v>
      </c>
      <c r="F15" s="24">
        <v>10794</v>
      </c>
      <c r="G15" s="7">
        <v>0</v>
      </c>
      <c r="H15" s="63">
        <f t="shared" si="0"/>
        <v>0</v>
      </c>
      <c r="I15" s="34"/>
    </row>
    <row r="16" spans="1:9" ht="14.25">
      <c r="A16" s="39" t="s">
        <v>22</v>
      </c>
      <c r="B16" s="27">
        <v>1556</v>
      </c>
      <c r="C16" s="8">
        <v>0</v>
      </c>
      <c r="D16" s="13">
        <v>1556</v>
      </c>
      <c r="E16" s="8">
        <v>1556</v>
      </c>
      <c r="F16" s="27">
        <v>1470</v>
      </c>
      <c r="G16" s="8">
        <v>0</v>
      </c>
      <c r="H16" s="63">
        <f t="shared" si="0"/>
        <v>0</v>
      </c>
      <c r="I16" s="34"/>
    </row>
    <row r="17" spans="1:9" ht="46.5" customHeight="1">
      <c r="A17" s="39" t="s">
        <v>46</v>
      </c>
      <c r="B17" s="27">
        <f>B18+B19</f>
        <v>990</v>
      </c>
      <c r="C17" s="27">
        <v>0</v>
      </c>
      <c r="D17" s="13">
        <f>D18+D19</f>
        <v>2778</v>
      </c>
      <c r="E17" s="27">
        <f>E18+E19</f>
        <v>2769</v>
      </c>
      <c r="F17" s="27">
        <f>F18+F19</f>
        <v>1044</v>
      </c>
      <c r="G17" s="27">
        <f>G18+G19</f>
        <v>0</v>
      </c>
      <c r="H17" s="63">
        <f t="shared" si="0"/>
        <v>0</v>
      </c>
      <c r="I17" s="34"/>
    </row>
    <row r="18" spans="1:9" ht="30">
      <c r="A18" s="38" t="s">
        <v>83</v>
      </c>
      <c r="B18" s="24">
        <v>0</v>
      </c>
      <c r="C18" s="7">
        <v>0</v>
      </c>
      <c r="D18" s="46">
        <v>1808</v>
      </c>
      <c r="E18" s="7">
        <v>1799</v>
      </c>
      <c r="F18" s="24">
        <v>0</v>
      </c>
      <c r="G18" s="7">
        <v>0</v>
      </c>
      <c r="H18" s="63">
        <v>0</v>
      </c>
      <c r="I18" s="34"/>
    </row>
    <row r="19" spans="1:9" ht="15">
      <c r="A19" s="38" t="s">
        <v>58</v>
      </c>
      <c r="B19" s="24">
        <v>990</v>
      </c>
      <c r="C19" s="46">
        <v>0</v>
      </c>
      <c r="D19" s="46">
        <v>970</v>
      </c>
      <c r="E19" s="46">
        <v>970</v>
      </c>
      <c r="F19" s="24">
        <v>1044</v>
      </c>
      <c r="G19" s="46">
        <v>0</v>
      </c>
      <c r="H19" s="63">
        <f t="shared" si="0"/>
        <v>0</v>
      </c>
      <c r="I19" s="34"/>
    </row>
    <row r="20" spans="1:9" ht="19.5" customHeight="1">
      <c r="A20" s="39" t="s">
        <v>23</v>
      </c>
      <c r="B20" s="25">
        <f>B21+B22+B23</f>
        <v>16927</v>
      </c>
      <c r="C20" s="25">
        <f>C21+C22+C23</f>
        <v>0</v>
      </c>
      <c r="D20" s="12">
        <f>D21+D22+D23</f>
        <v>17532</v>
      </c>
      <c r="E20" s="12">
        <f>E21+E22+E23</f>
        <v>17420</v>
      </c>
      <c r="F20" s="25">
        <f>F21+F22+F23+F24</f>
        <v>23897</v>
      </c>
      <c r="G20" s="25">
        <f>G21+G22+G23+G24</f>
        <v>82</v>
      </c>
      <c r="H20" s="63">
        <f t="shared" si="0"/>
        <v>0.34313930618906135</v>
      </c>
      <c r="I20" s="34"/>
    </row>
    <row r="21" spans="1:9" ht="30">
      <c r="A21" s="38" t="s">
        <v>62</v>
      </c>
      <c r="B21" s="24">
        <v>927</v>
      </c>
      <c r="C21" s="7">
        <v>0</v>
      </c>
      <c r="D21" s="46">
        <v>927</v>
      </c>
      <c r="E21" s="46">
        <v>923</v>
      </c>
      <c r="F21" s="24">
        <v>921</v>
      </c>
      <c r="G21" s="7">
        <v>0</v>
      </c>
      <c r="H21" s="63">
        <v>0</v>
      </c>
      <c r="I21" s="34"/>
    </row>
    <row r="22" spans="1:9" ht="15">
      <c r="A22" s="38" t="s">
        <v>71</v>
      </c>
      <c r="B22" s="24">
        <v>16000</v>
      </c>
      <c r="C22" s="7">
        <v>0</v>
      </c>
      <c r="D22" s="46">
        <v>16300</v>
      </c>
      <c r="E22" s="7">
        <v>16192</v>
      </c>
      <c r="F22" s="24">
        <v>15939</v>
      </c>
      <c r="G22" s="7">
        <v>0</v>
      </c>
      <c r="H22" s="63"/>
      <c r="I22" s="34"/>
    </row>
    <row r="23" spans="1:9" ht="30">
      <c r="A23" s="38" t="s">
        <v>57</v>
      </c>
      <c r="B23" s="24">
        <v>0</v>
      </c>
      <c r="C23" s="7">
        <v>0</v>
      </c>
      <c r="D23" s="46">
        <v>305</v>
      </c>
      <c r="E23" s="7">
        <v>305</v>
      </c>
      <c r="F23" s="24">
        <v>0</v>
      </c>
      <c r="G23" s="7">
        <v>0</v>
      </c>
      <c r="H23" s="63">
        <v>0</v>
      </c>
      <c r="I23" s="34"/>
    </row>
    <row r="24" spans="1:9" ht="15">
      <c r="A24" s="38" t="s">
        <v>91</v>
      </c>
      <c r="B24" s="24">
        <v>0</v>
      </c>
      <c r="C24" s="46">
        <v>0</v>
      </c>
      <c r="D24" s="46">
        <v>0</v>
      </c>
      <c r="E24" s="46">
        <v>0</v>
      </c>
      <c r="F24" s="24">
        <v>7037</v>
      </c>
      <c r="G24" s="46">
        <v>82</v>
      </c>
      <c r="H24" s="63">
        <f t="shared" si="0"/>
        <v>1.1652692908910047</v>
      </c>
      <c r="I24" s="34"/>
    </row>
    <row r="25" spans="1:9" ht="28.5">
      <c r="A25" s="39" t="s">
        <v>24</v>
      </c>
      <c r="B25" s="25">
        <f aca="true" t="shared" si="1" ref="B25:G25">B26+B27+B28</f>
        <v>17883</v>
      </c>
      <c r="C25" s="25">
        <f t="shared" si="1"/>
        <v>280</v>
      </c>
      <c r="D25" s="12">
        <f t="shared" si="1"/>
        <v>38852</v>
      </c>
      <c r="E25" s="25">
        <f t="shared" si="1"/>
        <v>36693</v>
      </c>
      <c r="F25" s="25">
        <f t="shared" si="1"/>
        <v>19016</v>
      </c>
      <c r="G25" s="25">
        <f t="shared" si="1"/>
        <v>0</v>
      </c>
      <c r="H25" s="63">
        <f t="shared" si="0"/>
        <v>0</v>
      </c>
      <c r="I25" s="34"/>
    </row>
    <row r="26" spans="1:9" ht="15">
      <c r="A26" s="38" t="s">
        <v>25</v>
      </c>
      <c r="B26" s="24">
        <v>0</v>
      </c>
      <c r="C26" s="7">
        <v>0</v>
      </c>
      <c r="D26" s="46">
        <v>374</v>
      </c>
      <c r="E26" s="7">
        <v>374</v>
      </c>
      <c r="F26" s="24">
        <v>0</v>
      </c>
      <c r="G26" s="7">
        <v>0</v>
      </c>
      <c r="H26" s="63">
        <v>0</v>
      </c>
      <c r="I26" s="34"/>
    </row>
    <row r="27" spans="1:9" ht="15">
      <c r="A27" s="38" t="s">
        <v>26</v>
      </c>
      <c r="B27" s="24">
        <v>0</v>
      </c>
      <c r="C27" s="7">
        <v>0</v>
      </c>
      <c r="D27" s="46">
        <v>0</v>
      </c>
      <c r="E27" s="7">
        <v>0</v>
      </c>
      <c r="F27" s="24">
        <v>0</v>
      </c>
      <c r="G27" s="7">
        <v>0</v>
      </c>
      <c r="H27" s="63">
        <v>0</v>
      </c>
      <c r="I27" s="34"/>
    </row>
    <row r="28" spans="1:9" ht="15">
      <c r="A28" s="38" t="s">
        <v>27</v>
      </c>
      <c r="B28" s="24">
        <v>17883</v>
      </c>
      <c r="C28" s="7">
        <v>280</v>
      </c>
      <c r="D28" s="46">
        <v>38478</v>
      </c>
      <c r="E28" s="7">
        <v>36319</v>
      </c>
      <c r="F28" s="24">
        <v>19016</v>
      </c>
      <c r="G28" s="7">
        <v>0</v>
      </c>
      <c r="H28" s="63">
        <f t="shared" si="0"/>
        <v>0</v>
      </c>
      <c r="I28" s="34"/>
    </row>
    <row r="29" spans="1:9" ht="28.5">
      <c r="A29" s="39" t="s">
        <v>50</v>
      </c>
      <c r="B29" s="27">
        <f>B30</f>
        <v>660</v>
      </c>
      <c r="C29" s="27">
        <v>0</v>
      </c>
      <c r="D29" s="13">
        <f>D30</f>
        <v>571</v>
      </c>
      <c r="E29" s="13">
        <f>E30</f>
        <v>571</v>
      </c>
      <c r="F29" s="27">
        <f>F30</f>
        <v>227</v>
      </c>
      <c r="G29" s="27">
        <v>0</v>
      </c>
      <c r="H29" s="63">
        <f t="shared" si="0"/>
        <v>0</v>
      </c>
      <c r="I29" s="34"/>
    </row>
    <row r="30" spans="1:9" ht="15">
      <c r="A30" s="53" t="s">
        <v>60</v>
      </c>
      <c r="B30" s="24">
        <v>660</v>
      </c>
      <c r="C30" s="7">
        <v>0</v>
      </c>
      <c r="D30" s="46">
        <v>571</v>
      </c>
      <c r="E30" s="7">
        <v>571</v>
      </c>
      <c r="F30" s="24">
        <v>227</v>
      </c>
      <c r="G30" s="7">
        <v>0</v>
      </c>
      <c r="H30" s="63">
        <f t="shared" si="0"/>
        <v>0</v>
      </c>
      <c r="I30" s="34"/>
    </row>
    <row r="31" spans="1:9" ht="14.25">
      <c r="A31" s="39" t="s">
        <v>47</v>
      </c>
      <c r="B31" s="25">
        <f aca="true" t="shared" si="2" ref="B31:G31">B32+B33+B34+B35+B36</f>
        <v>383096</v>
      </c>
      <c r="C31" s="25">
        <f t="shared" si="2"/>
        <v>3728</v>
      </c>
      <c r="D31" s="12">
        <f t="shared" si="2"/>
        <v>382517</v>
      </c>
      <c r="E31" s="25">
        <f t="shared" si="2"/>
        <v>363947</v>
      </c>
      <c r="F31" s="25">
        <f t="shared" si="2"/>
        <v>370455</v>
      </c>
      <c r="G31" s="25">
        <f t="shared" si="2"/>
        <v>8032</v>
      </c>
      <c r="H31" s="63">
        <f t="shared" si="0"/>
        <v>2.1681445789637066</v>
      </c>
      <c r="I31" s="34"/>
    </row>
    <row r="32" spans="1:9" ht="15">
      <c r="A32" s="38" t="s">
        <v>28</v>
      </c>
      <c r="B32" s="24">
        <v>67877</v>
      </c>
      <c r="C32" s="7">
        <v>123</v>
      </c>
      <c r="D32" s="46">
        <v>69744</v>
      </c>
      <c r="E32" s="7">
        <v>64653</v>
      </c>
      <c r="F32" s="24">
        <v>67961</v>
      </c>
      <c r="G32" s="7">
        <v>1399</v>
      </c>
      <c r="H32" s="63">
        <f t="shared" si="0"/>
        <v>2.058533570724386</v>
      </c>
      <c r="I32" s="34"/>
    </row>
    <row r="33" spans="1:9" ht="15">
      <c r="A33" s="38" t="s">
        <v>29</v>
      </c>
      <c r="B33" s="24">
        <v>275562</v>
      </c>
      <c r="C33" s="7">
        <v>3477</v>
      </c>
      <c r="D33" s="46">
        <v>290220</v>
      </c>
      <c r="E33" s="7">
        <v>276866</v>
      </c>
      <c r="F33" s="24">
        <v>289187</v>
      </c>
      <c r="G33" s="7">
        <v>6643</v>
      </c>
      <c r="H33" s="63">
        <f t="shared" si="0"/>
        <v>2.2971295390180058</v>
      </c>
      <c r="I33" s="34"/>
    </row>
    <row r="34" spans="1:9" ht="15.75">
      <c r="A34" s="61" t="s">
        <v>56</v>
      </c>
      <c r="B34" s="24">
        <v>0</v>
      </c>
      <c r="C34" s="7">
        <v>0</v>
      </c>
      <c r="D34" s="46">
        <v>0</v>
      </c>
      <c r="E34" s="7">
        <v>0</v>
      </c>
      <c r="F34" s="24">
        <v>0</v>
      </c>
      <c r="G34" s="7">
        <v>0</v>
      </c>
      <c r="H34" s="63">
        <v>0</v>
      </c>
      <c r="I34" s="34"/>
    </row>
    <row r="35" spans="1:9" ht="30">
      <c r="A35" s="38" t="s">
        <v>30</v>
      </c>
      <c r="B35" s="24">
        <v>2088</v>
      </c>
      <c r="C35" s="7">
        <v>0</v>
      </c>
      <c r="D35" s="46">
        <v>6672</v>
      </c>
      <c r="E35" s="7">
        <v>6614</v>
      </c>
      <c r="F35" s="24">
        <v>2247</v>
      </c>
      <c r="G35" s="7">
        <v>14</v>
      </c>
      <c r="H35" s="63">
        <f t="shared" si="0"/>
        <v>0.6230529595015576</v>
      </c>
      <c r="I35" s="34"/>
    </row>
    <row r="36" spans="1:9" ht="30">
      <c r="A36" s="38" t="s">
        <v>31</v>
      </c>
      <c r="B36" s="24">
        <v>37569</v>
      </c>
      <c r="C36" s="7">
        <v>128</v>
      </c>
      <c r="D36" s="46">
        <v>15881</v>
      </c>
      <c r="E36" s="7">
        <v>15814</v>
      </c>
      <c r="F36" s="24">
        <v>11060</v>
      </c>
      <c r="G36" s="7">
        <v>-24</v>
      </c>
      <c r="H36" s="63">
        <v>0</v>
      </c>
      <c r="I36" s="34"/>
    </row>
    <row r="37" spans="1:9" ht="33" customHeight="1">
      <c r="A37" s="39" t="s">
        <v>48</v>
      </c>
      <c r="B37" s="25">
        <f aca="true" t="shared" si="3" ref="B37:G37">B38+B39+B40</f>
        <v>56611</v>
      </c>
      <c r="C37" s="25">
        <f t="shared" si="3"/>
        <v>1107</v>
      </c>
      <c r="D37" s="12">
        <f t="shared" si="3"/>
        <v>52631</v>
      </c>
      <c r="E37" s="25">
        <f t="shared" si="3"/>
        <v>52197</v>
      </c>
      <c r="F37" s="25">
        <f t="shared" si="3"/>
        <v>53273</v>
      </c>
      <c r="G37" s="25">
        <f t="shared" si="3"/>
        <v>3439</v>
      </c>
      <c r="H37" s="63">
        <f t="shared" si="0"/>
        <v>6.455427702588554</v>
      </c>
      <c r="I37" s="34"/>
    </row>
    <row r="38" spans="1:9" ht="15">
      <c r="A38" s="38" t="s">
        <v>32</v>
      </c>
      <c r="B38" s="24">
        <v>53639</v>
      </c>
      <c r="C38" s="7">
        <v>941</v>
      </c>
      <c r="D38" s="46">
        <v>50150</v>
      </c>
      <c r="E38" s="7">
        <v>49809</v>
      </c>
      <c r="F38" s="24">
        <v>50639</v>
      </c>
      <c r="G38" s="7">
        <v>3306</v>
      </c>
      <c r="H38" s="63">
        <f t="shared" si="0"/>
        <v>6.528564940065958</v>
      </c>
      <c r="I38" s="34"/>
    </row>
    <row r="39" spans="1:9" ht="15">
      <c r="A39" s="38" t="s">
        <v>33</v>
      </c>
      <c r="B39" s="24">
        <v>1599</v>
      </c>
      <c r="C39" s="7">
        <v>91</v>
      </c>
      <c r="D39" s="46">
        <v>1310</v>
      </c>
      <c r="E39" s="7">
        <v>1274</v>
      </c>
      <c r="F39" s="24">
        <v>1334</v>
      </c>
      <c r="G39" s="7">
        <v>75</v>
      </c>
      <c r="H39" s="63">
        <f t="shared" si="0"/>
        <v>5.622188905547226</v>
      </c>
      <c r="I39" s="34"/>
    </row>
    <row r="40" spans="1:9" ht="30">
      <c r="A40" s="38" t="s">
        <v>52</v>
      </c>
      <c r="B40" s="24">
        <v>1373</v>
      </c>
      <c r="C40" s="46">
        <v>75</v>
      </c>
      <c r="D40" s="46">
        <v>1171</v>
      </c>
      <c r="E40" s="46">
        <v>1114</v>
      </c>
      <c r="F40" s="24">
        <v>1300</v>
      </c>
      <c r="G40" s="46">
        <v>58</v>
      </c>
      <c r="H40" s="63">
        <f t="shared" si="0"/>
        <v>4.461538461538462</v>
      </c>
      <c r="I40" s="34"/>
    </row>
    <row r="41" spans="1:9" ht="19.5" customHeight="1">
      <c r="A41" s="39" t="s">
        <v>64</v>
      </c>
      <c r="B41" s="25">
        <f>B42</f>
        <v>250</v>
      </c>
      <c r="C41" s="25">
        <v>0</v>
      </c>
      <c r="D41" s="12">
        <f>D42</f>
        <v>250</v>
      </c>
      <c r="E41" s="25">
        <f>E42</f>
        <v>250</v>
      </c>
      <c r="F41" s="25">
        <f>F42</f>
        <v>265</v>
      </c>
      <c r="G41" s="25">
        <v>0</v>
      </c>
      <c r="H41" s="63">
        <f t="shared" si="0"/>
        <v>0</v>
      </c>
      <c r="I41" s="34"/>
    </row>
    <row r="42" spans="1:9" ht="30.75" customHeight="1">
      <c r="A42" s="38" t="s">
        <v>65</v>
      </c>
      <c r="B42" s="24">
        <v>250</v>
      </c>
      <c r="C42" s="7">
        <v>0</v>
      </c>
      <c r="D42" s="46">
        <v>250</v>
      </c>
      <c r="E42" s="7">
        <v>250</v>
      </c>
      <c r="F42" s="24">
        <v>265</v>
      </c>
      <c r="G42" s="7">
        <v>0</v>
      </c>
      <c r="H42" s="63">
        <f t="shared" si="0"/>
        <v>0</v>
      </c>
      <c r="I42" s="34"/>
    </row>
    <row r="43" spans="1:9" ht="14.25">
      <c r="A43" s="39" t="s">
        <v>49</v>
      </c>
      <c r="B43" s="25">
        <f>B44+B45+B46</f>
        <v>8315</v>
      </c>
      <c r="C43" s="25">
        <f>C44+C45+C46</f>
        <v>525</v>
      </c>
      <c r="D43" s="12">
        <f>D44+D45+D46</f>
        <v>48584</v>
      </c>
      <c r="E43" s="25">
        <f>E44+E45+E46</f>
        <v>48563</v>
      </c>
      <c r="F43" s="25">
        <f>F44+F45</f>
        <v>10601</v>
      </c>
      <c r="G43" s="25">
        <f>G44+G45</f>
        <v>376</v>
      </c>
      <c r="H43" s="63">
        <f t="shared" si="0"/>
        <v>3.5468352042260163</v>
      </c>
      <c r="I43" s="34"/>
    </row>
    <row r="44" spans="1:9" ht="15">
      <c r="A44" s="38" t="s">
        <v>45</v>
      </c>
      <c r="B44" s="49">
        <v>1418</v>
      </c>
      <c r="C44" s="51">
        <v>0</v>
      </c>
      <c r="D44" s="20">
        <v>191</v>
      </c>
      <c r="E44" s="51">
        <v>191</v>
      </c>
      <c r="F44" s="49">
        <v>2875</v>
      </c>
      <c r="G44" s="51">
        <v>0</v>
      </c>
      <c r="H44" s="63">
        <f t="shared" si="0"/>
        <v>0</v>
      </c>
      <c r="I44" s="34"/>
    </row>
    <row r="45" spans="1:9" ht="15">
      <c r="A45" s="38" t="s">
        <v>34</v>
      </c>
      <c r="B45" s="24">
        <v>6897</v>
      </c>
      <c r="C45" s="7">
        <v>525</v>
      </c>
      <c r="D45" s="46">
        <v>8024</v>
      </c>
      <c r="E45" s="7">
        <v>8003</v>
      </c>
      <c r="F45" s="24">
        <v>7726</v>
      </c>
      <c r="G45" s="7">
        <v>376</v>
      </c>
      <c r="H45" s="63">
        <f t="shared" si="0"/>
        <v>4.866683924411079</v>
      </c>
      <c r="I45" s="34"/>
    </row>
    <row r="46" spans="1:9" ht="15">
      <c r="A46" s="40" t="s">
        <v>35</v>
      </c>
      <c r="B46" s="43">
        <v>0</v>
      </c>
      <c r="C46" s="41">
        <v>0</v>
      </c>
      <c r="D46" s="65">
        <v>40369</v>
      </c>
      <c r="E46" s="41">
        <v>40369</v>
      </c>
      <c r="F46" s="43">
        <v>0</v>
      </c>
      <c r="G46" s="41">
        <v>0</v>
      </c>
      <c r="H46" s="63">
        <v>0</v>
      </c>
      <c r="I46" s="34"/>
    </row>
    <row r="47" spans="1:9" ht="28.5">
      <c r="A47" s="62" t="s">
        <v>63</v>
      </c>
      <c r="B47" s="29">
        <f aca="true" t="shared" si="4" ref="B47:G47">B48</f>
        <v>8053</v>
      </c>
      <c r="C47" s="29">
        <f t="shared" si="4"/>
        <v>129</v>
      </c>
      <c r="D47" s="66">
        <f t="shared" si="4"/>
        <v>8111</v>
      </c>
      <c r="E47" s="29">
        <f t="shared" si="4"/>
        <v>8100</v>
      </c>
      <c r="F47" s="29">
        <f t="shared" si="4"/>
        <v>7957</v>
      </c>
      <c r="G47" s="29">
        <f t="shared" si="4"/>
        <v>190</v>
      </c>
      <c r="H47" s="63">
        <f t="shared" si="0"/>
        <v>2.3878346110343096</v>
      </c>
      <c r="I47" s="34"/>
    </row>
    <row r="48" spans="1:9" ht="15.75" thickBot="1">
      <c r="A48" s="40" t="s">
        <v>53</v>
      </c>
      <c r="B48" s="43">
        <v>8053</v>
      </c>
      <c r="C48" s="41">
        <v>129</v>
      </c>
      <c r="D48" s="65">
        <v>8111</v>
      </c>
      <c r="E48" s="41">
        <v>8100</v>
      </c>
      <c r="F48" s="43">
        <v>7957</v>
      </c>
      <c r="G48" s="41">
        <v>190</v>
      </c>
      <c r="H48" s="63">
        <f t="shared" si="0"/>
        <v>2.3878346110343096</v>
      </c>
      <c r="I48" s="34"/>
    </row>
    <row r="49" spans="1:9" ht="15.75" thickBot="1" thickTop="1">
      <c r="A49" s="42" t="s">
        <v>38</v>
      </c>
      <c r="B49" s="44">
        <f>SUM(B7,B16:B17,B20,B25,B29,B31,B37,B41,B43,B47)</f>
        <v>545593</v>
      </c>
      <c r="C49" s="44">
        <f>SUM(C7,C16:C17,C20,C25,C29,C31,C37,C41,C43,C47)</f>
        <v>6940</v>
      </c>
      <c r="D49" s="44">
        <f>D47+D43+D41+D37+D31+D25+D20+D17+D16+D7+D29</f>
        <v>629687</v>
      </c>
      <c r="E49" s="44">
        <f>E47+E43+E41+E37+E31+E25+E20+E17+E16+E7+E29</f>
        <v>607440</v>
      </c>
      <c r="F49" s="44">
        <f>F47+F43+F41+F37+F31+F29+F25+F20+F17+F16+F7</f>
        <v>540995</v>
      </c>
      <c r="G49" s="44">
        <f>G47+G43+G41+G37+G31+G29+G25+G20+G17+G16+G7</f>
        <v>13454</v>
      </c>
      <c r="H49" s="63">
        <f t="shared" si="0"/>
        <v>2.4868991395484246</v>
      </c>
      <c r="I49" s="34"/>
    </row>
    <row r="50" spans="2:9" ht="13.5" thickTop="1">
      <c r="B50" s="34"/>
      <c r="C50" s="34"/>
      <c r="D50" s="34"/>
      <c r="E50" s="34"/>
      <c r="F50" s="34"/>
      <c r="G50" s="34"/>
      <c r="H50" s="34"/>
      <c r="I50" s="34"/>
    </row>
    <row r="51" spans="1:9" ht="15.75">
      <c r="A51" s="45" t="s">
        <v>40</v>
      </c>
      <c r="B51" s="45"/>
      <c r="C51" s="45"/>
      <c r="D51" s="45"/>
      <c r="E51" s="45"/>
      <c r="F51" s="45"/>
      <c r="G51" s="45"/>
      <c r="H51" s="34"/>
      <c r="I51" s="34"/>
    </row>
    <row r="52" spans="1:9" ht="15.75">
      <c r="A52" s="45" t="s">
        <v>41</v>
      </c>
      <c r="B52" s="45"/>
      <c r="C52" s="45"/>
      <c r="D52" s="45"/>
      <c r="E52" s="45"/>
      <c r="F52" s="45" t="s">
        <v>42</v>
      </c>
      <c r="G52" s="45"/>
      <c r="H52" s="34"/>
      <c r="I52" s="34"/>
    </row>
    <row r="53" spans="8:9" ht="12.75">
      <c r="H53" s="34"/>
      <c r="I53" s="34"/>
    </row>
    <row r="54" spans="2:9" ht="12.75">
      <c r="B54" s="34"/>
      <c r="C54" s="34"/>
      <c r="D54" s="34"/>
      <c r="E54" s="34"/>
      <c r="F54" s="34"/>
      <c r="G54" s="34"/>
      <c r="H54" s="34"/>
      <c r="I54" s="34"/>
    </row>
    <row r="55" spans="2:9" ht="12.75">
      <c r="B55" s="34"/>
      <c r="C55" s="34"/>
      <c r="D55" s="34"/>
      <c r="E55" s="34"/>
      <c r="F55" s="34"/>
      <c r="G55" s="34"/>
      <c r="H55" s="34"/>
      <c r="I55" s="34"/>
    </row>
    <row r="56" spans="2:9" ht="12.75">
      <c r="B56" s="34"/>
      <c r="C56" s="34"/>
      <c r="D56" s="34"/>
      <c r="E56" s="34"/>
      <c r="F56" s="34"/>
      <c r="G56" s="34"/>
      <c r="H56" s="34"/>
      <c r="I56" s="34"/>
    </row>
    <row r="57" spans="2:9" ht="12.75">
      <c r="B57" s="34"/>
      <c r="C57" s="34"/>
      <c r="D57" s="34"/>
      <c r="E57" s="34"/>
      <c r="F57" s="34"/>
      <c r="G57" s="34"/>
      <c r="H57" s="34"/>
      <c r="I57" s="34"/>
    </row>
    <row r="58" spans="2:9" ht="12.75">
      <c r="B58" s="34"/>
      <c r="C58" s="34"/>
      <c r="D58" s="34"/>
      <c r="E58" s="34"/>
      <c r="F58" s="34"/>
      <c r="G58" s="34"/>
      <c r="H58" s="34"/>
      <c r="I58" s="34"/>
    </row>
    <row r="59" spans="2:9" ht="12.75">
      <c r="B59" s="34"/>
      <c r="C59" s="34"/>
      <c r="D59" s="34"/>
      <c r="E59" s="34"/>
      <c r="F59" s="34"/>
      <c r="G59" s="34"/>
      <c r="H59" s="34"/>
      <c r="I59" s="34"/>
    </row>
    <row r="60" spans="2:9" ht="12.75">
      <c r="B60" s="34"/>
      <c r="C60" s="34"/>
      <c r="D60" s="34"/>
      <c r="E60" s="34"/>
      <c r="F60" s="34"/>
      <c r="G60" s="34"/>
      <c r="H60" s="34"/>
      <c r="I60" s="34"/>
    </row>
    <row r="61" spans="2:9" ht="12.75">
      <c r="B61" s="34"/>
      <c r="C61" s="34"/>
      <c r="D61" s="34"/>
      <c r="E61" s="34"/>
      <c r="F61" s="34"/>
      <c r="G61" s="34"/>
      <c r="H61" s="34"/>
      <c r="I61" s="34"/>
    </row>
    <row r="62" spans="2:9" ht="12.75">
      <c r="B62" s="34"/>
      <c r="C62" s="34"/>
      <c r="D62" s="34"/>
      <c r="E62" s="34"/>
      <c r="F62" s="34"/>
      <c r="G62" s="34"/>
      <c r="H62" s="34"/>
      <c r="I62" s="34"/>
    </row>
    <row r="63" spans="2:9" ht="12.75">
      <c r="B63" s="34"/>
      <c r="C63" s="34"/>
      <c r="D63" s="34"/>
      <c r="E63" s="34"/>
      <c r="F63" s="34"/>
      <c r="G63" s="34"/>
      <c r="H63" s="34"/>
      <c r="I63" s="34"/>
    </row>
    <row r="64" spans="2:9" ht="12.75">
      <c r="B64" s="34"/>
      <c r="C64" s="34"/>
      <c r="D64" s="34"/>
      <c r="E64" s="34"/>
      <c r="F64" s="34"/>
      <c r="G64" s="34"/>
      <c r="H64" s="34"/>
      <c r="I64" s="34"/>
    </row>
    <row r="65" spans="2:9" ht="12.75">
      <c r="B65" s="34"/>
      <c r="C65" s="34"/>
      <c r="D65" s="34"/>
      <c r="E65" s="34"/>
      <c r="F65" s="34"/>
      <c r="G65" s="34"/>
      <c r="H65" s="34"/>
      <c r="I65" s="34"/>
    </row>
    <row r="66" spans="2:9" ht="12.75">
      <c r="B66" s="34"/>
      <c r="C66" s="34"/>
      <c r="D66" s="34"/>
      <c r="E66" s="34"/>
      <c r="F66" s="34"/>
      <c r="G66" s="34"/>
      <c r="H66" s="34"/>
      <c r="I66" s="34"/>
    </row>
    <row r="67" spans="2:9" ht="12.75">
      <c r="B67" s="34"/>
      <c r="C67" s="34"/>
      <c r="D67" s="34"/>
      <c r="E67" s="34"/>
      <c r="F67" s="34"/>
      <c r="G67" s="34"/>
      <c r="H67" s="34"/>
      <c r="I67" s="34"/>
    </row>
    <row r="68" spans="2:9" ht="12.75">
      <c r="B68" s="34"/>
      <c r="C68" s="34"/>
      <c r="D68" s="34"/>
      <c r="E68" s="34"/>
      <c r="F68" s="34"/>
      <c r="G68" s="34"/>
      <c r="H68" s="34"/>
      <c r="I68" s="34"/>
    </row>
    <row r="69" spans="2:9" ht="12.75">
      <c r="B69" s="34"/>
      <c r="C69" s="34"/>
      <c r="D69" s="34"/>
      <c r="E69" s="34"/>
      <c r="F69" s="34"/>
      <c r="G69" s="34"/>
      <c r="H69" s="34"/>
      <c r="I69" s="34"/>
    </row>
    <row r="70" spans="2:9" ht="12.75">
      <c r="B70" s="34"/>
      <c r="C70" s="34"/>
      <c r="D70" s="34"/>
      <c r="E70" s="34"/>
      <c r="F70" s="34"/>
      <c r="G70" s="34"/>
      <c r="H70" s="34"/>
      <c r="I70" s="34"/>
    </row>
    <row r="71" spans="2:9" ht="12.75">
      <c r="B71" s="34"/>
      <c r="C71" s="34"/>
      <c r="D71" s="34"/>
      <c r="E71" s="34"/>
      <c r="F71" s="34"/>
      <c r="G71" s="34"/>
      <c r="H71" s="34"/>
      <c r="I71" s="34"/>
    </row>
    <row r="72" spans="2:9" ht="12.75">
      <c r="B72" s="34"/>
      <c r="C72" s="34"/>
      <c r="D72" s="34"/>
      <c r="E72" s="34"/>
      <c r="F72" s="34"/>
      <c r="G72" s="34"/>
      <c r="H72" s="34"/>
      <c r="I72" s="34"/>
    </row>
    <row r="73" spans="2:9" ht="12.75">
      <c r="B73" s="34"/>
      <c r="C73" s="34"/>
      <c r="D73" s="34"/>
      <c r="E73" s="34"/>
      <c r="F73" s="34"/>
      <c r="G73" s="34"/>
      <c r="H73" s="34"/>
      <c r="I73" s="34"/>
    </row>
    <row r="74" spans="2:9" ht="12.75">
      <c r="B74" s="34"/>
      <c r="C74" s="34"/>
      <c r="D74" s="34"/>
      <c r="E74" s="34"/>
      <c r="F74" s="34"/>
      <c r="G74" s="34"/>
      <c r="H74" s="34"/>
      <c r="I74" s="34"/>
    </row>
    <row r="75" spans="2:9" ht="12.75">
      <c r="B75" s="34"/>
      <c r="C75" s="34"/>
      <c r="D75" s="34"/>
      <c r="E75" s="34"/>
      <c r="F75" s="34"/>
      <c r="G75" s="34"/>
      <c r="H75" s="34"/>
      <c r="I75" s="34"/>
    </row>
    <row r="76" spans="2:9" ht="12.75">
      <c r="B76" s="34"/>
      <c r="C76" s="34"/>
      <c r="D76" s="34"/>
      <c r="E76" s="34"/>
      <c r="F76" s="34"/>
      <c r="G76" s="34"/>
      <c r="H76" s="34"/>
      <c r="I76" s="34"/>
    </row>
    <row r="77" spans="2:9" ht="12.75">
      <c r="B77" s="34"/>
      <c r="C77" s="34"/>
      <c r="D77" s="34"/>
      <c r="E77" s="34"/>
      <c r="F77" s="34"/>
      <c r="G77" s="34"/>
      <c r="H77" s="34"/>
      <c r="I77" s="34"/>
    </row>
    <row r="78" spans="2:9" ht="12.75">
      <c r="B78" s="34"/>
      <c r="C78" s="34"/>
      <c r="D78" s="34"/>
      <c r="E78" s="34"/>
      <c r="F78" s="34"/>
      <c r="G78" s="34"/>
      <c r="H78" s="34"/>
      <c r="I78" s="34"/>
    </row>
    <row r="79" spans="2:9" ht="12.75">
      <c r="B79" s="34"/>
      <c r="C79" s="34"/>
      <c r="D79" s="34"/>
      <c r="E79" s="34"/>
      <c r="F79" s="34"/>
      <c r="G79" s="34"/>
      <c r="H79" s="34"/>
      <c r="I79" s="34"/>
    </row>
    <row r="80" spans="2:9" ht="12.75">
      <c r="B80" s="34"/>
      <c r="C80" s="34"/>
      <c r="D80" s="34"/>
      <c r="E80" s="34"/>
      <c r="F80" s="34"/>
      <c r="G80" s="34"/>
      <c r="H80" s="34"/>
      <c r="I80" s="34"/>
    </row>
    <row r="81" spans="2:9" ht="12.75">
      <c r="B81" s="34"/>
      <c r="C81" s="34"/>
      <c r="D81" s="34"/>
      <c r="E81" s="34"/>
      <c r="F81" s="34"/>
      <c r="G81" s="34"/>
      <c r="H81" s="34"/>
      <c r="I81" s="34"/>
    </row>
    <row r="82" spans="2:9" ht="12.75">
      <c r="B82" s="34"/>
      <c r="C82" s="34"/>
      <c r="D82" s="34"/>
      <c r="E82" s="34"/>
      <c r="F82" s="34"/>
      <c r="G82" s="34"/>
      <c r="H82" s="34"/>
      <c r="I82" s="34"/>
    </row>
    <row r="83" spans="2:9" ht="12.75">
      <c r="B83" s="34"/>
      <c r="C83" s="34"/>
      <c r="D83" s="34"/>
      <c r="E83" s="34"/>
      <c r="F83" s="34"/>
      <c r="G83" s="34"/>
      <c r="H83" s="34"/>
      <c r="I83" s="34"/>
    </row>
    <row r="84" spans="2:9" ht="12.75">
      <c r="B84" s="34"/>
      <c r="C84" s="34"/>
      <c r="D84" s="34"/>
      <c r="E84" s="34"/>
      <c r="F84" s="34"/>
      <c r="G84" s="34"/>
      <c r="H84" s="34"/>
      <c r="I84" s="34"/>
    </row>
    <row r="85" spans="2:9" ht="12.75">
      <c r="B85" s="34"/>
      <c r="C85" s="34"/>
      <c r="D85" s="34"/>
      <c r="E85" s="34"/>
      <c r="F85" s="34"/>
      <c r="G85" s="34"/>
      <c r="H85" s="34"/>
      <c r="I85" s="34"/>
    </row>
    <row r="86" spans="2:9" ht="12.75">
      <c r="B86" s="34"/>
      <c r="C86" s="34"/>
      <c r="D86" s="34"/>
      <c r="E86" s="34"/>
      <c r="F86" s="34"/>
      <c r="G86" s="34"/>
      <c r="H86" s="34"/>
      <c r="I86" s="34"/>
    </row>
  </sheetData>
  <sheetProtection/>
  <mergeCells count="3">
    <mergeCell ref="A2:H2"/>
    <mergeCell ref="A3:H3"/>
    <mergeCell ref="A4:H4"/>
  </mergeCells>
  <printOptions horizontalCentered="1"/>
  <pageMargins left="0.7874015748031497" right="0.3937007874015748" top="0.22" bottom="0.26" header="0.17" footer="0.24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3"/>
  <sheetViews>
    <sheetView zoomScalePageLayoutView="0" workbookViewId="0" topLeftCell="A1">
      <selection activeCell="F7" sqref="F7:F25"/>
    </sheetView>
  </sheetViews>
  <sheetFormatPr defaultColWidth="9.00390625" defaultRowHeight="12.75"/>
  <cols>
    <col min="1" max="1" width="25.125" style="1" customWidth="1"/>
    <col min="2" max="2" width="10.625" style="1" customWidth="1"/>
    <col min="3" max="5" width="9.125" style="1" customWidth="1"/>
    <col min="6" max="6" width="10.125" style="1" customWidth="1"/>
    <col min="7" max="7" width="9.75390625" style="1" customWidth="1"/>
    <col min="8" max="8" width="10.375" style="1" customWidth="1"/>
    <col min="9" max="16384" width="9.125" style="1" customWidth="1"/>
  </cols>
  <sheetData>
    <row r="1" ht="5.25" customHeight="1"/>
    <row r="2" spans="1:8" ht="18.75">
      <c r="A2" s="83" t="s">
        <v>16</v>
      </c>
      <c r="B2" s="83"/>
      <c r="C2" s="83"/>
      <c r="D2" s="83"/>
      <c r="E2" s="83"/>
      <c r="F2" s="83"/>
      <c r="G2" s="83"/>
      <c r="H2" s="83"/>
    </row>
    <row r="3" spans="1:8" ht="18.75">
      <c r="A3" s="83" t="s">
        <v>17</v>
      </c>
      <c r="B3" s="83"/>
      <c r="C3" s="83"/>
      <c r="D3" s="83"/>
      <c r="E3" s="83"/>
      <c r="F3" s="83"/>
      <c r="G3" s="83"/>
      <c r="H3" s="83"/>
    </row>
    <row r="4" spans="1:8" ht="18.75">
      <c r="A4" s="83" t="s">
        <v>92</v>
      </c>
      <c r="B4" s="83"/>
      <c r="C4" s="83"/>
      <c r="D4" s="83"/>
      <c r="E4" s="83"/>
      <c r="F4" s="83"/>
      <c r="G4" s="83"/>
      <c r="H4" s="83"/>
    </row>
    <row r="5" ht="13.5" thickBot="1"/>
    <row r="6" spans="1:8" ht="65.25" customHeight="1" thickBot="1" thickTop="1">
      <c r="A6" s="5"/>
      <c r="B6" s="59" t="s">
        <v>72</v>
      </c>
      <c r="C6" s="60" t="s">
        <v>73</v>
      </c>
      <c r="D6" s="47" t="s">
        <v>86</v>
      </c>
      <c r="E6" s="48" t="s">
        <v>87</v>
      </c>
      <c r="F6" s="54" t="s">
        <v>93</v>
      </c>
      <c r="G6" s="56" t="s">
        <v>94</v>
      </c>
      <c r="H6" s="9" t="s">
        <v>0</v>
      </c>
    </row>
    <row r="7" spans="1:8" ht="16.5" thickTop="1">
      <c r="A7" s="14" t="s">
        <v>1</v>
      </c>
      <c r="B7" s="22">
        <f>B8+B9+B10+B11+B12+B13</f>
        <v>149283</v>
      </c>
      <c r="C7" s="22">
        <f>C8+C9+C10+C11+C12+C13</f>
        <v>19802</v>
      </c>
      <c r="D7" s="11">
        <f>D8+D9+D10+D11+D12+D13</f>
        <v>155454</v>
      </c>
      <c r="E7" s="22">
        <f>E8+E9+E10+E11+E12+E13+E14</f>
        <v>158972</v>
      </c>
      <c r="F7" s="22">
        <f>F8+F9+F10+F11+F12+F13+F14</f>
        <v>154390</v>
      </c>
      <c r="G7" s="22">
        <f>G8+G9+G10+G11+G12+G13</f>
        <v>17928</v>
      </c>
      <c r="H7" s="23">
        <f aca="true" t="shared" si="0" ref="H7:H13">ROUND(G7/F7*100,1)</f>
        <v>11.6</v>
      </c>
    </row>
    <row r="8" spans="1:8" ht="31.5">
      <c r="A8" s="15" t="s">
        <v>2</v>
      </c>
      <c r="B8" s="57">
        <v>115000</v>
      </c>
      <c r="C8" s="58">
        <v>12958</v>
      </c>
      <c r="D8" s="64">
        <v>116529</v>
      </c>
      <c r="E8" s="58">
        <v>118759</v>
      </c>
      <c r="F8" s="57">
        <v>120000</v>
      </c>
      <c r="G8" s="58">
        <v>13441</v>
      </c>
      <c r="H8" s="26">
        <f t="shared" si="0"/>
        <v>11.2</v>
      </c>
    </row>
    <row r="9" spans="1:8" ht="15.75">
      <c r="A9" s="15" t="s">
        <v>66</v>
      </c>
      <c r="B9" s="57">
        <v>16000</v>
      </c>
      <c r="C9" s="58">
        <v>2122</v>
      </c>
      <c r="D9" s="64">
        <v>16000</v>
      </c>
      <c r="E9" s="58">
        <v>17921</v>
      </c>
      <c r="F9" s="57">
        <v>15939</v>
      </c>
      <c r="G9" s="58">
        <v>1550</v>
      </c>
      <c r="H9" s="26">
        <f t="shared" si="0"/>
        <v>9.7</v>
      </c>
    </row>
    <row r="10" spans="1:8" ht="31.5">
      <c r="A10" s="15" t="s">
        <v>3</v>
      </c>
      <c r="B10" s="57">
        <v>4834</v>
      </c>
      <c r="C10" s="58">
        <v>883</v>
      </c>
      <c r="D10" s="64">
        <v>5472</v>
      </c>
      <c r="E10" s="58">
        <v>5684</v>
      </c>
      <c r="F10" s="57">
        <v>5349</v>
      </c>
      <c r="G10" s="58">
        <v>1043</v>
      </c>
      <c r="H10" s="26">
        <f t="shared" si="0"/>
        <v>19.5</v>
      </c>
    </row>
    <row r="11" spans="1:8" ht="31.5">
      <c r="A11" s="15" t="s">
        <v>4</v>
      </c>
      <c r="B11" s="57">
        <v>2413</v>
      </c>
      <c r="C11" s="58">
        <v>38</v>
      </c>
      <c r="D11" s="64">
        <v>2667</v>
      </c>
      <c r="E11" s="58">
        <v>2678</v>
      </c>
      <c r="F11" s="57">
        <v>1807</v>
      </c>
      <c r="G11" s="58">
        <v>10</v>
      </c>
      <c r="H11" s="26">
        <f t="shared" si="0"/>
        <v>0.6</v>
      </c>
    </row>
    <row r="12" spans="1:8" ht="15.75">
      <c r="A12" s="15" t="s">
        <v>5</v>
      </c>
      <c r="B12" s="57">
        <v>10016</v>
      </c>
      <c r="C12" s="58">
        <v>3722</v>
      </c>
      <c r="D12" s="64">
        <v>13754</v>
      </c>
      <c r="E12" s="58">
        <v>13126</v>
      </c>
      <c r="F12" s="57">
        <v>10687</v>
      </c>
      <c r="G12" s="58">
        <v>1768</v>
      </c>
      <c r="H12" s="26">
        <f t="shared" si="0"/>
        <v>16.5</v>
      </c>
    </row>
    <row r="13" spans="1:8" ht="15.75">
      <c r="A13" s="15" t="s">
        <v>6</v>
      </c>
      <c r="B13" s="57">
        <v>1020</v>
      </c>
      <c r="C13" s="58">
        <v>79</v>
      </c>
      <c r="D13" s="64">
        <v>1032</v>
      </c>
      <c r="E13" s="58">
        <v>915</v>
      </c>
      <c r="F13" s="57">
        <v>608</v>
      </c>
      <c r="G13" s="58">
        <v>116</v>
      </c>
      <c r="H13" s="26">
        <f t="shared" si="0"/>
        <v>19.1</v>
      </c>
    </row>
    <row r="14" spans="1:8" ht="47.25">
      <c r="A14" s="15" t="s">
        <v>7</v>
      </c>
      <c r="B14" s="24">
        <v>0</v>
      </c>
      <c r="C14" s="7">
        <v>0</v>
      </c>
      <c r="D14" s="46">
        <v>0</v>
      </c>
      <c r="E14" s="7">
        <v>-111</v>
      </c>
      <c r="F14" s="24">
        <v>0</v>
      </c>
      <c r="G14" s="7">
        <v>0</v>
      </c>
      <c r="H14" s="28">
        <v>0</v>
      </c>
    </row>
    <row r="15" spans="1:8" ht="31.5">
      <c r="A15" s="16" t="s">
        <v>9</v>
      </c>
      <c r="B15" s="25">
        <f aca="true" t="shared" si="1" ref="B15:G15">B16+B17+B18+B19+B20+B21</f>
        <v>5045</v>
      </c>
      <c r="C15" s="25">
        <f t="shared" si="1"/>
        <v>1426</v>
      </c>
      <c r="D15" s="12">
        <f t="shared" si="1"/>
        <v>9716</v>
      </c>
      <c r="E15" s="25">
        <f t="shared" si="1"/>
        <v>11525</v>
      </c>
      <c r="F15" s="25">
        <f t="shared" si="1"/>
        <v>4107</v>
      </c>
      <c r="G15" s="25">
        <f t="shared" si="1"/>
        <v>860</v>
      </c>
      <c r="H15" s="26">
        <f>ROUND(G15/F15*100,1)</f>
        <v>20.9</v>
      </c>
    </row>
    <row r="16" spans="1:8" ht="47.25" customHeight="1">
      <c r="A16" s="17" t="s">
        <v>10</v>
      </c>
      <c r="B16" s="24">
        <v>2209</v>
      </c>
      <c r="C16" s="7">
        <v>116</v>
      </c>
      <c r="D16" s="46">
        <v>2227</v>
      </c>
      <c r="E16" s="7">
        <v>2299</v>
      </c>
      <c r="F16" s="24">
        <v>2296</v>
      </c>
      <c r="G16" s="7">
        <v>206</v>
      </c>
      <c r="H16" s="26">
        <f>ROUND(G16/F16*100,1)</f>
        <v>9</v>
      </c>
    </row>
    <row r="17" spans="1:8" ht="48" customHeight="1">
      <c r="A17" s="15" t="s">
        <v>11</v>
      </c>
      <c r="B17" s="57">
        <v>660</v>
      </c>
      <c r="C17" s="58">
        <v>98</v>
      </c>
      <c r="D17" s="64">
        <v>660</v>
      </c>
      <c r="E17" s="58">
        <v>537</v>
      </c>
      <c r="F17" s="57">
        <v>227</v>
      </c>
      <c r="G17" s="58">
        <v>117</v>
      </c>
      <c r="H17" s="26">
        <f>ROUND(G17/F17*100,1)</f>
        <v>51.5</v>
      </c>
    </row>
    <row r="18" spans="1:8" ht="47.25">
      <c r="A18" s="15" t="s">
        <v>44</v>
      </c>
      <c r="B18" s="57">
        <v>291</v>
      </c>
      <c r="C18" s="58">
        <v>206</v>
      </c>
      <c r="D18" s="64">
        <v>355</v>
      </c>
      <c r="E18" s="58">
        <v>375</v>
      </c>
      <c r="F18" s="57">
        <v>191</v>
      </c>
      <c r="G18" s="58">
        <v>30</v>
      </c>
      <c r="H18" s="26">
        <f>ROUND(G18/F18*100,1)</f>
        <v>15.7</v>
      </c>
    </row>
    <row r="19" spans="1:8" ht="15.75">
      <c r="A19" s="15" t="s">
        <v>12</v>
      </c>
      <c r="B19" s="57">
        <v>1000</v>
      </c>
      <c r="C19" s="58">
        <v>106</v>
      </c>
      <c r="D19" s="64">
        <v>1392</v>
      </c>
      <c r="E19" s="58">
        <v>1488</v>
      </c>
      <c r="F19" s="57">
        <v>1000</v>
      </c>
      <c r="G19" s="58">
        <v>108</v>
      </c>
      <c r="H19" s="26">
        <f>ROUND(G19/F19*100,1)</f>
        <v>10.8</v>
      </c>
    </row>
    <row r="20" spans="1:8" ht="63">
      <c r="A20" s="15" t="s">
        <v>61</v>
      </c>
      <c r="B20" s="57">
        <v>0</v>
      </c>
      <c r="C20" s="58">
        <v>15</v>
      </c>
      <c r="D20" s="64">
        <v>7</v>
      </c>
      <c r="E20" s="58">
        <v>1750</v>
      </c>
      <c r="F20" s="57">
        <v>0</v>
      </c>
      <c r="G20" s="58">
        <v>0</v>
      </c>
      <c r="H20" s="26">
        <v>0</v>
      </c>
    </row>
    <row r="21" spans="1:8" ht="31.5">
      <c r="A21" s="15" t="s">
        <v>13</v>
      </c>
      <c r="B21" s="24">
        <v>885</v>
      </c>
      <c r="C21" s="7">
        <v>885</v>
      </c>
      <c r="D21" s="46">
        <v>5075</v>
      </c>
      <c r="E21" s="7">
        <v>5076</v>
      </c>
      <c r="F21" s="24">
        <v>393</v>
      </c>
      <c r="G21" s="7">
        <v>399</v>
      </c>
      <c r="H21" s="26">
        <f>ROUND(G21/F21*100,1)</f>
        <v>101.5</v>
      </c>
    </row>
    <row r="22" spans="1:8" ht="31.5">
      <c r="A22" s="16" t="s">
        <v>14</v>
      </c>
      <c r="B22" s="32">
        <f aca="true" t="shared" si="2" ref="B22:G22">B15+B7</f>
        <v>154328</v>
      </c>
      <c r="C22" s="32">
        <f t="shared" si="2"/>
        <v>21228</v>
      </c>
      <c r="D22" s="21">
        <f t="shared" si="2"/>
        <v>165170</v>
      </c>
      <c r="E22" s="32">
        <f t="shared" si="2"/>
        <v>170497</v>
      </c>
      <c r="F22" s="32">
        <f t="shared" si="2"/>
        <v>158497</v>
      </c>
      <c r="G22" s="32">
        <f t="shared" si="2"/>
        <v>18788</v>
      </c>
      <c r="H22" s="26">
        <f>ROUND(G22/F22*100,1)</f>
        <v>11.9</v>
      </c>
    </row>
    <row r="23" spans="1:8" ht="31.5">
      <c r="A23" s="18" t="s">
        <v>54</v>
      </c>
      <c r="B23" s="29">
        <v>392887</v>
      </c>
      <c r="C23" s="52">
        <v>53842</v>
      </c>
      <c r="D23" s="66">
        <v>452954</v>
      </c>
      <c r="E23" s="52">
        <v>452954</v>
      </c>
      <c r="F23" s="29">
        <v>371594</v>
      </c>
      <c r="G23" s="52">
        <v>72246</v>
      </c>
      <c r="H23" s="33">
        <f>ROUND(G23/F23*100,1)</f>
        <v>19.4</v>
      </c>
    </row>
    <row r="24" spans="1:8" ht="48" thickBot="1">
      <c r="A24" s="16" t="s">
        <v>97</v>
      </c>
      <c r="B24" s="27">
        <v>0</v>
      </c>
      <c r="C24" s="8">
        <v>-1484</v>
      </c>
      <c r="D24" s="13">
        <v>-2754</v>
      </c>
      <c r="E24" s="8">
        <v>-2754</v>
      </c>
      <c r="F24" s="27">
        <v>0</v>
      </c>
      <c r="G24" s="8">
        <v>-76</v>
      </c>
      <c r="H24" s="28">
        <v>0</v>
      </c>
    </row>
    <row r="25" spans="1:8" ht="28.5" customHeight="1" thickBot="1" thickTop="1">
      <c r="A25" s="6" t="s">
        <v>15</v>
      </c>
      <c r="B25" s="30">
        <f>B22+B23+B24</f>
        <v>547215</v>
      </c>
      <c r="C25" s="30">
        <f>C22+C23+C24</f>
        <v>73586</v>
      </c>
      <c r="D25" s="67">
        <f>D22+D23+D24</f>
        <v>615370</v>
      </c>
      <c r="E25" s="30">
        <f>E22+E23+E24</f>
        <v>620697</v>
      </c>
      <c r="F25" s="30">
        <f>F22+F23</f>
        <v>530091</v>
      </c>
      <c r="G25" s="30">
        <f>G22+G23+G24</f>
        <v>90958</v>
      </c>
      <c r="H25" s="19">
        <f>ROUND(G25/F25*100,1)</f>
        <v>17.2</v>
      </c>
    </row>
    <row r="26" spans="1:8" ht="11.25" customHeight="1" thickTop="1">
      <c r="A26" s="2"/>
      <c r="B26" s="3"/>
      <c r="C26" s="3"/>
      <c r="D26" s="3"/>
      <c r="E26" s="3"/>
      <c r="F26" s="3"/>
      <c r="G26" s="3"/>
      <c r="H26" s="3"/>
    </row>
    <row r="27" spans="1:8" ht="15.75">
      <c r="A27" s="45" t="s">
        <v>40</v>
      </c>
      <c r="B27" s="45"/>
      <c r="C27" s="45"/>
      <c r="D27" s="45"/>
      <c r="E27" s="45"/>
      <c r="F27" s="45"/>
      <c r="G27" s="45"/>
      <c r="H27" s="4"/>
    </row>
    <row r="28" spans="1:8" ht="15.75">
      <c r="A28" s="45" t="s">
        <v>41</v>
      </c>
      <c r="B28" s="45"/>
      <c r="C28" s="45"/>
      <c r="D28" s="45"/>
      <c r="E28" s="45"/>
      <c r="F28" s="45" t="s">
        <v>42</v>
      </c>
      <c r="G28" s="45"/>
      <c r="H28" s="4"/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4"/>
      <c r="B42" s="4"/>
      <c r="C42" s="4"/>
      <c r="D42" s="4"/>
      <c r="E42" s="4"/>
      <c r="F42" s="4"/>
      <c r="G42" s="4"/>
      <c r="H42" s="4"/>
    </row>
    <row r="43" spans="1:8" ht="12.75">
      <c r="A43" s="4"/>
      <c r="B43" s="4"/>
      <c r="C43" s="4"/>
      <c r="D43" s="4"/>
      <c r="E43" s="4"/>
      <c r="F43" s="4"/>
      <c r="G43" s="4"/>
      <c r="H43" s="4"/>
    </row>
  </sheetData>
  <sheetProtection/>
  <mergeCells count="3">
    <mergeCell ref="A2:H2"/>
    <mergeCell ref="A3:H3"/>
    <mergeCell ref="A4:H4"/>
  </mergeCells>
  <printOptions horizontalCentered="1"/>
  <pageMargins left="0.5511811023622047" right="0.4330708661417323" top="0.35433070866141736" bottom="0.3149606299212598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7"/>
  <sheetViews>
    <sheetView zoomScalePageLayoutView="0" workbookViewId="0" topLeftCell="A10">
      <selection activeCell="A24" sqref="A24"/>
    </sheetView>
  </sheetViews>
  <sheetFormatPr defaultColWidth="9.00390625" defaultRowHeight="12.75"/>
  <cols>
    <col min="1" max="1" width="30.00390625" style="4" customWidth="1"/>
    <col min="2" max="7" width="9.125" style="4" customWidth="1"/>
    <col min="8" max="8" width="9.75390625" style="4" customWidth="1"/>
    <col min="9" max="16384" width="9.125" style="4" customWidth="1"/>
  </cols>
  <sheetData>
    <row r="1" ht="5.25" customHeight="1"/>
    <row r="2" spans="1:8" ht="15.75" customHeight="1">
      <c r="A2" s="84" t="s">
        <v>36</v>
      </c>
      <c r="B2" s="84"/>
      <c r="C2" s="84"/>
      <c r="D2" s="84"/>
      <c r="E2" s="84"/>
      <c r="F2" s="84"/>
      <c r="G2" s="84"/>
      <c r="H2" s="84"/>
    </row>
    <row r="3" spans="1:8" ht="14.25" customHeight="1">
      <c r="A3" s="84" t="s">
        <v>37</v>
      </c>
      <c r="B3" s="84"/>
      <c r="C3" s="84"/>
      <c r="D3" s="84"/>
      <c r="E3" s="84"/>
      <c r="F3" s="84"/>
      <c r="G3" s="84"/>
      <c r="H3" s="84"/>
    </row>
    <row r="4" spans="1:8" ht="15.75" customHeight="1">
      <c r="A4" s="84" t="s">
        <v>92</v>
      </c>
      <c r="B4" s="84"/>
      <c r="C4" s="84"/>
      <c r="D4" s="84"/>
      <c r="E4" s="84"/>
      <c r="F4" s="84"/>
      <c r="G4" s="84"/>
      <c r="H4" s="84"/>
    </row>
    <row r="5" ht="2.25" customHeight="1" thickBot="1"/>
    <row r="6" spans="1:9" ht="65.25" thickBot="1" thickTop="1">
      <c r="A6" s="35"/>
      <c r="B6" s="54" t="s">
        <v>72</v>
      </c>
      <c r="C6" s="55" t="s">
        <v>73</v>
      </c>
      <c r="D6" s="10" t="s">
        <v>86</v>
      </c>
      <c r="E6" s="31" t="s">
        <v>87</v>
      </c>
      <c r="F6" s="54" t="s">
        <v>93</v>
      </c>
      <c r="G6" s="56" t="s">
        <v>95</v>
      </c>
      <c r="H6" s="9" t="s">
        <v>0</v>
      </c>
      <c r="I6" s="34"/>
    </row>
    <row r="7" spans="1:9" ht="29.25" thickTop="1">
      <c r="A7" s="36" t="s">
        <v>18</v>
      </c>
      <c r="B7" s="50">
        <f>B8+B9+B10+B12+B14+B15+B13</f>
        <v>55056</v>
      </c>
      <c r="C7" s="50">
        <f>C8+C9+C10+C12+C14+C15+C13</f>
        <v>7359</v>
      </c>
      <c r="D7" s="68">
        <f>D8+D9+D10+D11+D13+D15+D12</f>
        <v>76305</v>
      </c>
      <c r="E7" s="68">
        <f>E8+E9+E10+E11+E13+E15+E12</f>
        <v>75374</v>
      </c>
      <c r="F7" s="50">
        <f>F8+F9+F10+F13+F14+F15+F12+F11</f>
        <v>57612</v>
      </c>
      <c r="G7" s="50">
        <f>G8+G9+G10+G12+G14+G15+G13</f>
        <v>7552</v>
      </c>
      <c r="H7" s="63">
        <f>G7/F7*100</f>
        <v>13.10838019856974</v>
      </c>
      <c r="I7" s="34"/>
    </row>
    <row r="8" spans="1:9" ht="15">
      <c r="A8" s="37" t="s">
        <v>39</v>
      </c>
      <c r="B8" s="24">
        <v>9494</v>
      </c>
      <c r="C8" s="7">
        <v>562</v>
      </c>
      <c r="D8" s="46">
        <v>11800</v>
      </c>
      <c r="E8" s="7">
        <v>11646</v>
      </c>
      <c r="F8" s="24">
        <v>9652</v>
      </c>
      <c r="G8" s="7">
        <v>936</v>
      </c>
      <c r="H8" s="63">
        <f>G8/F8*100</f>
        <v>9.697472026523</v>
      </c>
      <c r="I8" s="34"/>
    </row>
    <row r="9" spans="1:9" ht="15">
      <c r="A9" s="38" t="s">
        <v>19</v>
      </c>
      <c r="B9" s="24">
        <v>5952</v>
      </c>
      <c r="C9" s="7">
        <v>1129</v>
      </c>
      <c r="D9" s="46">
        <v>9954</v>
      </c>
      <c r="E9" s="7">
        <v>9934</v>
      </c>
      <c r="F9" s="24">
        <v>6565</v>
      </c>
      <c r="G9" s="7">
        <v>1130</v>
      </c>
      <c r="H9" s="63">
        <f>G9/F9*100</f>
        <v>17.212490479817212</v>
      </c>
      <c r="I9" s="34"/>
    </row>
    <row r="10" spans="1:9" ht="15">
      <c r="A10" s="38" t="s">
        <v>20</v>
      </c>
      <c r="B10" s="24">
        <v>20342</v>
      </c>
      <c r="C10" s="7">
        <v>3633</v>
      </c>
      <c r="D10" s="46">
        <v>33395</v>
      </c>
      <c r="E10" s="7">
        <v>32892</v>
      </c>
      <c r="F10" s="24">
        <v>21739</v>
      </c>
      <c r="G10" s="7">
        <v>3472</v>
      </c>
      <c r="H10" s="63">
        <f>G10/F10*100</f>
        <v>15.971295827774966</v>
      </c>
      <c r="I10" s="34"/>
    </row>
    <row r="11" spans="1:9" ht="15">
      <c r="A11" s="38" t="s">
        <v>51</v>
      </c>
      <c r="B11" s="24">
        <v>0</v>
      </c>
      <c r="C11" s="7">
        <v>0</v>
      </c>
      <c r="D11" s="46">
        <v>3</v>
      </c>
      <c r="E11" s="7">
        <v>3</v>
      </c>
      <c r="F11" s="24">
        <v>14</v>
      </c>
      <c r="G11" s="7">
        <v>0</v>
      </c>
      <c r="H11" s="63">
        <v>0</v>
      </c>
      <c r="I11" s="34"/>
    </row>
    <row r="12" spans="1:9" ht="30">
      <c r="A12" s="38" t="s">
        <v>43</v>
      </c>
      <c r="B12" s="24">
        <v>4024</v>
      </c>
      <c r="C12" s="7">
        <v>909</v>
      </c>
      <c r="D12" s="46">
        <v>6080</v>
      </c>
      <c r="E12" s="7">
        <v>6066</v>
      </c>
      <c r="F12" s="24">
        <v>4532</v>
      </c>
      <c r="G12" s="7">
        <v>906</v>
      </c>
      <c r="H12" s="63">
        <f>G12/F12*100</f>
        <v>19.991173874669023</v>
      </c>
      <c r="I12" s="34"/>
    </row>
    <row r="13" spans="1:9" ht="30">
      <c r="A13" s="38" t="s">
        <v>82</v>
      </c>
      <c r="B13" s="24">
        <v>917</v>
      </c>
      <c r="C13" s="7">
        <v>0</v>
      </c>
      <c r="D13" s="46">
        <v>917</v>
      </c>
      <c r="E13" s="7">
        <v>917</v>
      </c>
      <c r="F13" s="24">
        <v>0</v>
      </c>
      <c r="G13" s="7">
        <v>0</v>
      </c>
      <c r="H13" s="63">
        <v>0</v>
      </c>
      <c r="I13" s="34"/>
    </row>
    <row r="14" spans="1:9" ht="15">
      <c r="A14" s="38" t="s">
        <v>59</v>
      </c>
      <c r="B14" s="24">
        <v>2772</v>
      </c>
      <c r="C14" s="7">
        <v>0</v>
      </c>
      <c r="D14" s="46">
        <v>0</v>
      </c>
      <c r="E14" s="7">
        <v>0</v>
      </c>
      <c r="F14" s="24">
        <v>3155</v>
      </c>
      <c r="G14" s="7">
        <v>0</v>
      </c>
      <c r="H14" s="63">
        <f>G14/F14*100</f>
        <v>0</v>
      </c>
      <c r="I14" s="34"/>
    </row>
    <row r="15" spans="1:9" ht="30">
      <c r="A15" s="38" t="s">
        <v>21</v>
      </c>
      <c r="B15" s="24">
        <v>11555</v>
      </c>
      <c r="C15" s="7">
        <v>1126</v>
      </c>
      <c r="D15" s="46">
        <v>14156</v>
      </c>
      <c r="E15" s="7">
        <v>13916</v>
      </c>
      <c r="F15" s="24">
        <v>11955</v>
      </c>
      <c r="G15" s="7">
        <v>1108</v>
      </c>
      <c r="H15" s="63">
        <f>G15/F15*100</f>
        <v>9.268088665830197</v>
      </c>
      <c r="I15" s="34"/>
    </row>
    <row r="16" spans="1:9" ht="14.25">
      <c r="A16" s="39" t="s">
        <v>22</v>
      </c>
      <c r="B16" s="27">
        <v>1556</v>
      </c>
      <c r="C16" s="8">
        <v>0</v>
      </c>
      <c r="D16" s="13">
        <v>1556</v>
      </c>
      <c r="E16" s="8">
        <v>1556</v>
      </c>
      <c r="F16" s="27">
        <v>1470</v>
      </c>
      <c r="G16" s="8">
        <v>0</v>
      </c>
      <c r="H16" s="63">
        <f>G16/F16*100</f>
        <v>0</v>
      </c>
      <c r="I16" s="34"/>
    </row>
    <row r="17" spans="1:9" ht="46.5" customHeight="1">
      <c r="A17" s="39" t="s">
        <v>46</v>
      </c>
      <c r="B17" s="27">
        <f>B18+B19+B20</f>
        <v>2790</v>
      </c>
      <c r="C17" s="27">
        <f>C18+C20</f>
        <v>98</v>
      </c>
      <c r="D17" s="13">
        <f>D18+D19+D20</f>
        <v>2778</v>
      </c>
      <c r="E17" s="13">
        <f>E18+E19+E20</f>
        <v>2769</v>
      </c>
      <c r="F17" s="27">
        <f>F18+F19+F20</f>
        <v>1260</v>
      </c>
      <c r="G17" s="27">
        <f>G18+G19+G20</f>
        <v>71</v>
      </c>
      <c r="H17" s="63">
        <f>G17/F17*100</f>
        <v>5.634920634920635</v>
      </c>
      <c r="I17" s="34"/>
    </row>
    <row r="18" spans="1:9" ht="15">
      <c r="A18" s="38" t="s">
        <v>96</v>
      </c>
      <c r="B18" s="24">
        <v>0</v>
      </c>
      <c r="C18" s="7">
        <v>0</v>
      </c>
      <c r="D18" s="46">
        <v>0</v>
      </c>
      <c r="E18" s="7">
        <v>0</v>
      </c>
      <c r="F18" s="24">
        <v>216</v>
      </c>
      <c r="G18" s="7">
        <v>0</v>
      </c>
      <c r="H18" s="63">
        <v>0</v>
      </c>
      <c r="I18" s="34"/>
    </row>
    <row r="19" spans="1:9" ht="30">
      <c r="A19" s="38" t="s">
        <v>83</v>
      </c>
      <c r="B19" s="24">
        <v>1800</v>
      </c>
      <c r="C19" s="46">
        <v>0</v>
      </c>
      <c r="D19" s="46">
        <v>1808</v>
      </c>
      <c r="E19" s="7">
        <v>1799</v>
      </c>
      <c r="F19" s="24">
        <v>0</v>
      </c>
      <c r="G19" s="46">
        <v>0</v>
      </c>
      <c r="H19" s="63">
        <v>0</v>
      </c>
      <c r="I19" s="34"/>
    </row>
    <row r="20" spans="1:9" ht="15">
      <c r="A20" s="38" t="s">
        <v>58</v>
      </c>
      <c r="B20" s="24">
        <v>990</v>
      </c>
      <c r="C20" s="46">
        <v>98</v>
      </c>
      <c r="D20" s="46">
        <v>970</v>
      </c>
      <c r="E20" s="46">
        <v>970</v>
      </c>
      <c r="F20" s="49">
        <v>1044</v>
      </c>
      <c r="G20" s="46">
        <v>71</v>
      </c>
      <c r="H20" s="63">
        <f>G20/F20*100</f>
        <v>6.800766283524904</v>
      </c>
      <c r="I20" s="34"/>
    </row>
    <row r="21" spans="1:9" ht="19.5" customHeight="1">
      <c r="A21" s="39" t="s">
        <v>23</v>
      </c>
      <c r="B21" s="25">
        <f>B22+B23+B25</f>
        <v>17634</v>
      </c>
      <c r="C21" s="25">
        <f>C22+C23+C25</f>
        <v>0</v>
      </c>
      <c r="D21" s="12">
        <f>D22+D23+D25</f>
        <v>17532</v>
      </c>
      <c r="E21" s="12">
        <f>E22+E23+E25</f>
        <v>17420</v>
      </c>
      <c r="F21" s="27">
        <f>F22+F23+F24+F25</f>
        <v>23807</v>
      </c>
      <c r="G21" s="27">
        <f>G22+G23+G24+G25</f>
        <v>926</v>
      </c>
      <c r="H21" s="63">
        <f>G21/F21*100</f>
        <v>3.8896122989036837</v>
      </c>
      <c r="I21" s="34"/>
    </row>
    <row r="22" spans="1:9" ht="30">
      <c r="A22" s="38" t="s">
        <v>62</v>
      </c>
      <c r="B22" s="24">
        <v>927</v>
      </c>
      <c r="C22" s="7">
        <v>0</v>
      </c>
      <c r="D22" s="46">
        <v>927</v>
      </c>
      <c r="E22" s="46">
        <v>923</v>
      </c>
      <c r="F22" s="24">
        <v>921</v>
      </c>
      <c r="G22" s="7">
        <v>0</v>
      </c>
      <c r="H22" s="63">
        <f>G22/F22*100</f>
        <v>0</v>
      </c>
      <c r="I22" s="34"/>
    </row>
    <row r="23" spans="1:9" ht="15">
      <c r="A23" s="38" t="s">
        <v>67</v>
      </c>
      <c r="B23" s="24">
        <v>16402</v>
      </c>
      <c r="C23" s="7">
        <v>0</v>
      </c>
      <c r="D23" s="46">
        <v>16300</v>
      </c>
      <c r="E23" s="7">
        <v>16192</v>
      </c>
      <c r="F23" s="24">
        <v>15939</v>
      </c>
      <c r="G23" s="7">
        <v>0</v>
      </c>
      <c r="H23" s="63">
        <f>G23/F23*100</f>
        <v>0</v>
      </c>
      <c r="I23" s="34"/>
    </row>
    <row r="24" spans="1:9" ht="15">
      <c r="A24" s="38" t="s">
        <v>91</v>
      </c>
      <c r="B24" s="24">
        <v>0</v>
      </c>
      <c r="C24" s="7">
        <v>0</v>
      </c>
      <c r="D24" s="46">
        <v>0</v>
      </c>
      <c r="E24" s="7">
        <v>0</v>
      </c>
      <c r="F24" s="24">
        <v>6947</v>
      </c>
      <c r="G24" s="7">
        <v>926</v>
      </c>
      <c r="H24" s="63">
        <f>G24/F24*100</f>
        <v>13.329494745933495</v>
      </c>
      <c r="I24" s="34"/>
    </row>
    <row r="25" spans="1:9" ht="30">
      <c r="A25" s="38" t="s">
        <v>57</v>
      </c>
      <c r="B25" s="24">
        <v>305</v>
      </c>
      <c r="C25" s="7">
        <v>0</v>
      </c>
      <c r="D25" s="46">
        <v>305</v>
      </c>
      <c r="E25" s="7">
        <v>305</v>
      </c>
      <c r="F25" s="24">
        <v>0</v>
      </c>
      <c r="G25" s="7">
        <v>0</v>
      </c>
      <c r="H25" s="63">
        <v>0</v>
      </c>
      <c r="I25" s="34"/>
    </row>
    <row r="26" spans="1:9" ht="28.5">
      <c r="A26" s="39" t="s">
        <v>24</v>
      </c>
      <c r="B26" s="25">
        <f>B27+B29</f>
        <v>18495</v>
      </c>
      <c r="C26" s="25">
        <f>C27+C28+C29</f>
        <v>1945</v>
      </c>
      <c r="D26" s="12">
        <f>D27+D28+D29</f>
        <v>38852</v>
      </c>
      <c r="E26" s="25">
        <f>E27+E28+E29</f>
        <v>36693</v>
      </c>
      <c r="F26" s="25">
        <f>F27+F28+F29</f>
        <v>16132</v>
      </c>
      <c r="G26" s="25">
        <f>G27+G28+G29</f>
        <v>1098</v>
      </c>
      <c r="H26" s="63">
        <f>G26/F26*100</f>
        <v>6.806347632035706</v>
      </c>
      <c r="I26" s="34"/>
    </row>
    <row r="27" spans="1:9" ht="15">
      <c r="A27" s="38" t="s">
        <v>25</v>
      </c>
      <c r="B27" s="24">
        <v>370</v>
      </c>
      <c r="C27" s="7">
        <v>0</v>
      </c>
      <c r="D27" s="46">
        <v>374</v>
      </c>
      <c r="E27" s="7">
        <v>374</v>
      </c>
      <c r="F27" s="24">
        <v>0</v>
      </c>
      <c r="G27" s="7">
        <v>0</v>
      </c>
      <c r="H27" s="63">
        <v>0</v>
      </c>
      <c r="I27" s="34"/>
    </row>
    <row r="28" spans="1:9" ht="15">
      <c r="A28" s="38" t="s">
        <v>26</v>
      </c>
      <c r="B28" s="24">
        <v>0</v>
      </c>
      <c r="C28" s="7">
        <v>0</v>
      </c>
      <c r="D28" s="46">
        <v>0</v>
      </c>
      <c r="E28" s="7">
        <v>0</v>
      </c>
      <c r="F28" s="24">
        <v>0</v>
      </c>
      <c r="G28" s="7">
        <v>0</v>
      </c>
      <c r="H28" s="63">
        <v>0</v>
      </c>
      <c r="I28" s="34"/>
    </row>
    <row r="29" spans="1:9" ht="15">
      <c r="A29" s="38" t="s">
        <v>27</v>
      </c>
      <c r="B29" s="24">
        <v>18125</v>
      </c>
      <c r="C29" s="7">
        <v>1945</v>
      </c>
      <c r="D29" s="46">
        <v>38478</v>
      </c>
      <c r="E29" s="7">
        <v>36319</v>
      </c>
      <c r="F29" s="24">
        <v>16132</v>
      </c>
      <c r="G29" s="7">
        <v>1098</v>
      </c>
      <c r="H29" s="63">
        <f aca="true" t="shared" si="0" ref="H29:H50">G29/F29*100</f>
        <v>6.806347632035706</v>
      </c>
      <c r="I29" s="34"/>
    </row>
    <row r="30" spans="1:9" ht="28.5">
      <c r="A30" s="39" t="s">
        <v>50</v>
      </c>
      <c r="B30" s="27">
        <f>B31</f>
        <v>660</v>
      </c>
      <c r="C30" s="27">
        <v>0</v>
      </c>
      <c r="D30" s="13">
        <f>D31</f>
        <v>571</v>
      </c>
      <c r="E30" s="13">
        <f>E31</f>
        <v>571</v>
      </c>
      <c r="F30" s="27">
        <f>F31</f>
        <v>227</v>
      </c>
      <c r="G30" s="27">
        <v>0</v>
      </c>
      <c r="H30" s="63">
        <f t="shared" si="0"/>
        <v>0</v>
      </c>
      <c r="I30" s="34"/>
    </row>
    <row r="31" spans="1:9" ht="15">
      <c r="A31" s="53" t="s">
        <v>60</v>
      </c>
      <c r="B31" s="24">
        <v>660</v>
      </c>
      <c r="C31" s="7">
        <v>0</v>
      </c>
      <c r="D31" s="46">
        <v>571</v>
      </c>
      <c r="E31" s="7">
        <v>571</v>
      </c>
      <c r="F31" s="24">
        <v>227</v>
      </c>
      <c r="G31" s="7">
        <v>0</v>
      </c>
      <c r="H31" s="63">
        <f t="shared" si="0"/>
        <v>0</v>
      </c>
      <c r="I31" s="34"/>
    </row>
    <row r="32" spans="1:9" ht="14.25">
      <c r="A32" s="39" t="s">
        <v>47</v>
      </c>
      <c r="B32" s="25">
        <f>B33+B34+B35+B36+B37</f>
        <v>383517</v>
      </c>
      <c r="C32" s="25">
        <f>C33+C34+C36+C37</f>
        <v>45007</v>
      </c>
      <c r="D32" s="12">
        <f>D33+D34+D35+D36+D37</f>
        <v>382517</v>
      </c>
      <c r="E32" s="25">
        <f>E33+E34+E35+E36+E37</f>
        <v>363947</v>
      </c>
      <c r="F32" s="25">
        <f>F33+F34+F35+F36+F37</f>
        <v>371668</v>
      </c>
      <c r="G32" s="25">
        <f>G33+G34+G36+G37</f>
        <v>43021</v>
      </c>
      <c r="H32" s="63">
        <f t="shared" si="0"/>
        <v>11.575115425594886</v>
      </c>
      <c r="I32" s="34"/>
    </row>
    <row r="33" spans="1:9" ht="15">
      <c r="A33" s="38" t="s">
        <v>28</v>
      </c>
      <c r="B33" s="24">
        <v>68271</v>
      </c>
      <c r="C33" s="7">
        <v>9026</v>
      </c>
      <c r="D33" s="46">
        <v>69744</v>
      </c>
      <c r="E33" s="7">
        <v>64653</v>
      </c>
      <c r="F33" s="24">
        <v>68464</v>
      </c>
      <c r="G33" s="7">
        <v>12410</v>
      </c>
      <c r="H33" s="63">
        <f t="shared" si="0"/>
        <v>18.126314559476516</v>
      </c>
      <c r="I33" s="34"/>
    </row>
    <row r="34" spans="1:9" ht="15">
      <c r="A34" s="38" t="s">
        <v>29</v>
      </c>
      <c r="B34" s="24">
        <v>301992</v>
      </c>
      <c r="C34" s="7">
        <v>34525</v>
      </c>
      <c r="D34" s="46">
        <v>290220</v>
      </c>
      <c r="E34" s="7">
        <v>276866</v>
      </c>
      <c r="F34" s="24">
        <v>289819</v>
      </c>
      <c r="G34" s="7">
        <v>29405</v>
      </c>
      <c r="H34" s="63">
        <f t="shared" si="0"/>
        <v>10.145987668165303</v>
      </c>
      <c r="I34" s="34"/>
    </row>
    <row r="35" spans="1:9" ht="15.75">
      <c r="A35" s="61" t="s">
        <v>56</v>
      </c>
      <c r="B35" s="24">
        <v>0</v>
      </c>
      <c r="C35" s="7">
        <v>0</v>
      </c>
      <c r="D35" s="46">
        <v>0</v>
      </c>
      <c r="E35" s="7">
        <v>0</v>
      </c>
      <c r="F35" s="24">
        <v>0</v>
      </c>
      <c r="G35" s="7">
        <v>0</v>
      </c>
      <c r="H35" s="63">
        <v>0</v>
      </c>
      <c r="I35" s="34"/>
    </row>
    <row r="36" spans="1:9" ht="30">
      <c r="A36" s="38" t="s">
        <v>30</v>
      </c>
      <c r="B36" s="24">
        <v>2088</v>
      </c>
      <c r="C36" s="7">
        <v>305</v>
      </c>
      <c r="D36" s="46">
        <v>6672</v>
      </c>
      <c r="E36" s="7">
        <v>6614</v>
      </c>
      <c r="F36" s="24">
        <v>2227</v>
      </c>
      <c r="G36" s="7">
        <v>211</v>
      </c>
      <c r="H36" s="63">
        <f t="shared" si="0"/>
        <v>9.474629546475079</v>
      </c>
      <c r="I36" s="34"/>
    </row>
    <row r="37" spans="1:9" ht="30">
      <c r="A37" s="38" t="s">
        <v>31</v>
      </c>
      <c r="B37" s="24">
        <v>11166</v>
      </c>
      <c r="C37" s="7">
        <v>1151</v>
      </c>
      <c r="D37" s="46">
        <v>15881</v>
      </c>
      <c r="E37" s="7">
        <v>15814</v>
      </c>
      <c r="F37" s="24">
        <v>11158</v>
      </c>
      <c r="G37" s="7">
        <v>995</v>
      </c>
      <c r="H37" s="63">
        <f t="shared" si="0"/>
        <v>8.91736870406883</v>
      </c>
      <c r="I37" s="34"/>
    </row>
    <row r="38" spans="1:9" ht="33" customHeight="1">
      <c r="A38" s="39" t="s">
        <v>48</v>
      </c>
      <c r="B38" s="25">
        <f aca="true" t="shared" si="1" ref="B38:G38">B39+B40+B41</f>
        <v>56823</v>
      </c>
      <c r="C38" s="25">
        <f t="shared" si="1"/>
        <v>6838</v>
      </c>
      <c r="D38" s="12">
        <f t="shared" si="1"/>
        <v>52631</v>
      </c>
      <c r="E38" s="25">
        <f t="shared" si="1"/>
        <v>52197</v>
      </c>
      <c r="F38" s="25">
        <f t="shared" si="1"/>
        <v>53273</v>
      </c>
      <c r="G38" s="25">
        <f t="shared" si="1"/>
        <v>5800</v>
      </c>
      <c r="H38" s="63">
        <f t="shared" si="0"/>
        <v>10.887316276537835</v>
      </c>
      <c r="I38" s="34"/>
    </row>
    <row r="39" spans="1:9" ht="15">
      <c r="A39" s="38" t="s">
        <v>32</v>
      </c>
      <c r="B39" s="24">
        <v>54024</v>
      </c>
      <c r="C39" s="7">
        <v>6373</v>
      </c>
      <c r="D39" s="46">
        <v>50150</v>
      </c>
      <c r="E39" s="7">
        <v>49809</v>
      </c>
      <c r="F39" s="24">
        <v>50639</v>
      </c>
      <c r="G39" s="7">
        <v>5516</v>
      </c>
      <c r="H39" s="63">
        <f t="shared" si="0"/>
        <v>10.892790141985426</v>
      </c>
      <c r="I39" s="34"/>
    </row>
    <row r="40" spans="1:9" ht="15">
      <c r="A40" s="38" t="s">
        <v>33</v>
      </c>
      <c r="B40" s="24">
        <v>1542</v>
      </c>
      <c r="C40" s="7">
        <v>285</v>
      </c>
      <c r="D40" s="46">
        <v>1310</v>
      </c>
      <c r="E40" s="7">
        <v>1274</v>
      </c>
      <c r="F40" s="24">
        <v>1334</v>
      </c>
      <c r="G40" s="7">
        <v>143</v>
      </c>
      <c r="H40" s="63">
        <f t="shared" si="0"/>
        <v>10.719640179910044</v>
      </c>
      <c r="I40" s="34"/>
    </row>
    <row r="41" spans="1:9" ht="30">
      <c r="A41" s="38" t="s">
        <v>52</v>
      </c>
      <c r="B41" s="24">
        <v>1257</v>
      </c>
      <c r="C41" s="46">
        <v>180</v>
      </c>
      <c r="D41" s="46">
        <v>1171</v>
      </c>
      <c r="E41" s="46">
        <v>1114</v>
      </c>
      <c r="F41" s="24">
        <v>1300</v>
      </c>
      <c r="G41" s="46">
        <v>141</v>
      </c>
      <c r="H41" s="63">
        <f t="shared" si="0"/>
        <v>10.846153846153845</v>
      </c>
      <c r="I41" s="34"/>
    </row>
    <row r="42" spans="1:9" ht="19.5" customHeight="1">
      <c r="A42" s="39" t="s">
        <v>64</v>
      </c>
      <c r="B42" s="25">
        <f>B43</f>
        <v>250</v>
      </c>
      <c r="C42" s="25">
        <v>0</v>
      </c>
      <c r="D42" s="12">
        <f>D43</f>
        <v>250</v>
      </c>
      <c r="E42" s="25">
        <f>E43</f>
        <v>250</v>
      </c>
      <c r="F42" s="25">
        <f>F43</f>
        <v>265</v>
      </c>
      <c r="G42" s="25">
        <v>0</v>
      </c>
      <c r="H42" s="63">
        <f t="shared" si="0"/>
        <v>0</v>
      </c>
      <c r="I42" s="34"/>
    </row>
    <row r="43" spans="1:9" ht="30.75" customHeight="1">
      <c r="A43" s="38" t="s">
        <v>65</v>
      </c>
      <c r="B43" s="24">
        <v>250</v>
      </c>
      <c r="C43" s="7">
        <v>0</v>
      </c>
      <c r="D43" s="46">
        <v>250</v>
      </c>
      <c r="E43" s="7">
        <v>250</v>
      </c>
      <c r="F43" s="24">
        <v>265</v>
      </c>
      <c r="G43" s="7">
        <v>0</v>
      </c>
      <c r="H43" s="63">
        <f t="shared" si="0"/>
        <v>0</v>
      </c>
      <c r="I43" s="34"/>
    </row>
    <row r="44" spans="1:9" ht="14.25">
      <c r="A44" s="39" t="s">
        <v>49</v>
      </c>
      <c r="B44" s="25">
        <f>B45+B46</f>
        <v>8332</v>
      </c>
      <c r="C44" s="25">
        <f>C45+C46</f>
        <v>995</v>
      </c>
      <c r="D44" s="12">
        <f>D45+D46+D47</f>
        <v>48584</v>
      </c>
      <c r="E44" s="25">
        <f>E45+E46+E47</f>
        <v>48563</v>
      </c>
      <c r="F44" s="25">
        <f>F45+F46</f>
        <v>10646</v>
      </c>
      <c r="G44" s="25">
        <f>G45+G46</f>
        <v>2082</v>
      </c>
      <c r="H44" s="63">
        <f t="shared" si="0"/>
        <v>19.556640991921846</v>
      </c>
      <c r="I44" s="34"/>
    </row>
    <row r="45" spans="1:9" ht="15">
      <c r="A45" s="38" t="s">
        <v>45</v>
      </c>
      <c r="B45" s="49">
        <v>1390</v>
      </c>
      <c r="C45" s="51">
        <v>0</v>
      </c>
      <c r="D45" s="20">
        <v>191</v>
      </c>
      <c r="E45" s="51">
        <v>191</v>
      </c>
      <c r="F45" s="49">
        <v>2875</v>
      </c>
      <c r="G45" s="51">
        <v>309</v>
      </c>
      <c r="H45" s="63">
        <f t="shared" si="0"/>
        <v>10.747826086956522</v>
      </c>
      <c r="I45" s="34"/>
    </row>
    <row r="46" spans="1:9" ht="15">
      <c r="A46" s="38" t="s">
        <v>34</v>
      </c>
      <c r="B46" s="24">
        <v>6942</v>
      </c>
      <c r="C46" s="7">
        <v>995</v>
      </c>
      <c r="D46" s="46">
        <v>8024</v>
      </c>
      <c r="E46" s="7">
        <v>8003</v>
      </c>
      <c r="F46" s="24">
        <v>7771</v>
      </c>
      <c r="G46" s="7">
        <v>1773</v>
      </c>
      <c r="H46" s="63">
        <f t="shared" si="0"/>
        <v>22.815596448333547</v>
      </c>
      <c r="I46" s="34"/>
    </row>
    <row r="47" spans="1:9" ht="15">
      <c r="A47" s="40" t="s">
        <v>35</v>
      </c>
      <c r="B47" s="43">
        <v>0</v>
      </c>
      <c r="C47" s="41">
        <v>0</v>
      </c>
      <c r="D47" s="65">
        <v>40369</v>
      </c>
      <c r="E47" s="41">
        <v>40369</v>
      </c>
      <c r="F47" s="43">
        <v>0</v>
      </c>
      <c r="G47" s="41">
        <v>0</v>
      </c>
      <c r="H47" s="63">
        <v>0</v>
      </c>
      <c r="I47" s="34"/>
    </row>
    <row r="48" spans="1:9" ht="28.5">
      <c r="A48" s="62" t="s">
        <v>63</v>
      </c>
      <c r="B48" s="29">
        <f aca="true" t="shared" si="2" ref="B48:G48">B49</f>
        <v>8080</v>
      </c>
      <c r="C48" s="29">
        <f t="shared" si="2"/>
        <v>718</v>
      </c>
      <c r="D48" s="66">
        <f t="shared" si="2"/>
        <v>8111</v>
      </c>
      <c r="E48" s="29">
        <f t="shared" si="2"/>
        <v>8100</v>
      </c>
      <c r="F48" s="29">
        <f t="shared" si="2"/>
        <v>8010</v>
      </c>
      <c r="G48" s="29">
        <f t="shared" si="2"/>
        <v>770</v>
      </c>
      <c r="H48" s="63">
        <f t="shared" si="0"/>
        <v>9.61298377028714</v>
      </c>
      <c r="I48" s="34"/>
    </row>
    <row r="49" spans="1:9" ht="15.75" thickBot="1">
      <c r="A49" s="40" t="s">
        <v>53</v>
      </c>
      <c r="B49" s="43">
        <v>8080</v>
      </c>
      <c r="C49" s="41">
        <v>718</v>
      </c>
      <c r="D49" s="65">
        <v>8111</v>
      </c>
      <c r="E49" s="41">
        <v>8100</v>
      </c>
      <c r="F49" s="43">
        <v>8010</v>
      </c>
      <c r="G49" s="41">
        <v>770</v>
      </c>
      <c r="H49" s="63">
        <f t="shared" si="0"/>
        <v>9.61298377028714</v>
      </c>
      <c r="I49" s="34"/>
    </row>
    <row r="50" spans="1:9" ht="15.75" thickBot="1" thickTop="1">
      <c r="A50" s="42" t="s">
        <v>38</v>
      </c>
      <c r="B50" s="44">
        <f>B48+B44+B42+B38+B32+B30+B26+B21+B17+B16+B7</f>
        <v>553193</v>
      </c>
      <c r="C50" s="44">
        <f>C48+C44+C38+C32+C26+C17+C7</f>
        <v>62960</v>
      </c>
      <c r="D50" s="44">
        <f>D48+D44+D42+D38+D32+D26+D17+D16+D7+D30+D21</f>
        <v>629687</v>
      </c>
      <c r="E50" s="44">
        <f>E48+E44+E42+E38+E32+E26+E17+E16+E7+E30+E21</f>
        <v>607440</v>
      </c>
      <c r="F50" s="44">
        <f>F48+F44+F42+F38+F32+F30+F26+F17+F16+F7+F21</f>
        <v>544370</v>
      </c>
      <c r="G50" s="44">
        <f>G48+G44+G42+G38+G32+G30+G26+G17+G16+G7+G21</f>
        <v>61320</v>
      </c>
      <c r="H50" s="63">
        <f t="shared" si="0"/>
        <v>11.264397376784173</v>
      </c>
      <c r="I50" s="34"/>
    </row>
    <row r="51" spans="2:9" ht="13.5" thickTop="1">
      <c r="B51" s="34"/>
      <c r="C51" s="34"/>
      <c r="D51" s="34"/>
      <c r="E51" s="34"/>
      <c r="F51" s="34"/>
      <c r="G51" s="34"/>
      <c r="H51" s="34"/>
      <c r="I51" s="34"/>
    </row>
    <row r="52" spans="1:9" ht="15.75">
      <c r="A52" s="45" t="s">
        <v>40</v>
      </c>
      <c r="B52" s="45"/>
      <c r="C52" s="45"/>
      <c r="D52" s="45"/>
      <c r="E52" s="45"/>
      <c r="F52" s="45"/>
      <c r="G52" s="45"/>
      <c r="H52" s="34"/>
      <c r="I52" s="34"/>
    </row>
    <row r="53" spans="1:9" ht="15.75">
      <c r="A53" s="45" t="s">
        <v>41</v>
      </c>
      <c r="B53" s="45"/>
      <c r="C53" s="45"/>
      <c r="D53" s="45"/>
      <c r="E53" s="45"/>
      <c r="F53" s="45" t="s">
        <v>42</v>
      </c>
      <c r="G53" s="45"/>
      <c r="H53" s="34"/>
      <c r="I53" s="34"/>
    </row>
    <row r="54" spans="8:9" ht="12.75">
      <c r="H54" s="34"/>
      <c r="I54" s="34"/>
    </row>
    <row r="55" spans="2:9" ht="12.75">
      <c r="B55" s="34"/>
      <c r="C55" s="34"/>
      <c r="D55" s="34"/>
      <c r="E55" s="34"/>
      <c r="F55" s="34"/>
      <c r="G55" s="34"/>
      <c r="H55" s="34"/>
      <c r="I55" s="34"/>
    </row>
    <row r="56" spans="2:9" ht="12.75">
      <c r="B56" s="34"/>
      <c r="C56" s="34"/>
      <c r="D56" s="34"/>
      <c r="E56" s="34"/>
      <c r="F56" s="34"/>
      <c r="G56" s="34"/>
      <c r="H56" s="34"/>
      <c r="I56" s="34"/>
    </row>
    <row r="57" spans="2:9" ht="12.75">
      <c r="B57" s="34"/>
      <c r="C57" s="34"/>
      <c r="D57" s="34"/>
      <c r="E57" s="34"/>
      <c r="F57" s="34"/>
      <c r="G57" s="34"/>
      <c r="H57" s="34"/>
      <c r="I57" s="34"/>
    </row>
    <row r="58" spans="2:9" ht="12.75">
      <c r="B58" s="34"/>
      <c r="C58" s="34"/>
      <c r="D58" s="34"/>
      <c r="E58" s="34"/>
      <c r="F58" s="34"/>
      <c r="G58" s="34"/>
      <c r="H58" s="34"/>
      <c r="I58" s="34"/>
    </row>
    <row r="59" spans="2:9" ht="12.75">
      <c r="B59" s="34"/>
      <c r="C59" s="34"/>
      <c r="D59" s="34"/>
      <c r="E59" s="34"/>
      <c r="F59" s="34"/>
      <c r="G59" s="34"/>
      <c r="H59" s="34"/>
      <c r="I59" s="34"/>
    </row>
    <row r="60" spans="2:9" ht="12.75">
      <c r="B60" s="34"/>
      <c r="C60" s="34"/>
      <c r="D60" s="34"/>
      <c r="E60" s="34"/>
      <c r="F60" s="34"/>
      <c r="G60" s="34"/>
      <c r="H60" s="34"/>
      <c r="I60" s="34"/>
    </row>
    <row r="61" spans="2:9" ht="12.75">
      <c r="B61" s="34"/>
      <c r="C61" s="34"/>
      <c r="D61" s="34"/>
      <c r="E61" s="34"/>
      <c r="F61" s="34"/>
      <c r="G61" s="34"/>
      <c r="H61" s="34"/>
      <c r="I61" s="34"/>
    </row>
    <row r="62" spans="2:9" ht="12.75">
      <c r="B62" s="34"/>
      <c r="C62" s="34"/>
      <c r="D62" s="34"/>
      <c r="E62" s="34"/>
      <c r="F62" s="34"/>
      <c r="G62" s="34"/>
      <c r="H62" s="34"/>
      <c r="I62" s="34"/>
    </row>
    <row r="63" spans="2:9" ht="12.75">
      <c r="B63" s="34"/>
      <c r="C63" s="34"/>
      <c r="D63" s="34"/>
      <c r="E63" s="34"/>
      <c r="F63" s="34"/>
      <c r="G63" s="34"/>
      <c r="H63" s="34"/>
      <c r="I63" s="34"/>
    </row>
    <row r="64" spans="2:9" ht="12.75">
      <c r="B64" s="34"/>
      <c r="C64" s="34"/>
      <c r="D64" s="34"/>
      <c r="E64" s="34"/>
      <c r="F64" s="34"/>
      <c r="G64" s="34"/>
      <c r="H64" s="34"/>
      <c r="I64" s="34"/>
    </row>
    <row r="65" spans="2:9" ht="12.75">
      <c r="B65" s="34"/>
      <c r="C65" s="34"/>
      <c r="D65" s="34"/>
      <c r="E65" s="34"/>
      <c r="F65" s="34"/>
      <c r="G65" s="34"/>
      <c r="H65" s="34"/>
      <c r="I65" s="34"/>
    </row>
    <row r="66" spans="2:9" ht="12.75">
      <c r="B66" s="34"/>
      <c r="C66" s="34"/>
      <c r="D66" s="34"/>
      <c r="E66" s="34"/>
      <c r="F66" s="34"/>
      <c r="G66" s="34"/>
      <c r="H66" s="34"/>
      <c r="I66" s="34"/>
    </row>
    <row r="67" spans="2:9" ht="12.75">
      <c r="B67" s="34"/>
      <c r="C67" s="34"/>
      <c r="D67" s="34"/>
      <c r="E67" s="34"/>
      <c r="F67" s="34"/>
      <c r="G67" s="34"/>
      <c r="H67" s="34"/>
      <c r="I67" s="34"/>
    </row>
    <row r="68" spans="2:9" ht="12.75">
      <c r="B68" s="34"/>
      <c r="C68" s="34"/>
      <c r="D68" s="34"/>
      <c r="E68" s="34"/>
      <c r="F68" s="34"/>
      <c r="G68" s="34"/>
      <c r="H68" s="34"/>
      <c r="I68" s="34"/>
    </row>
    <row r="69" spans="2:9" ht="12.75">
      <c r="B69" s="34"/>
      <c r="C69" s="34"/>
      <c r="D69" s="34"/>
      <c r="E69" s="34"/>
      <c r="F69" s="34"/>
      <c r="G69" s="34"/>
      <c r="H69" s="34"/>
      <c r="I69" s="34"/>
    </row>
    <row r="70" spans="2:9" ht="12.75">
      <c r="B70" s="34"/>
      <c r="C70" s="34"/>
      <c r="D70" s="34"/>
      <c r="E70" s="34"/>
      <c r="F70" s="34"/>
      <c r="G70" s="34"/>
      <c r="H70" s="34"/>
      <c r="I70" s="34"/>
    </row>
    <row r="71" spans="2:9" ht="12.75">
      <c r="B71" s="34"/>
      <c r="C71" s="34"/>
      <c r="D71" s="34"/>
      <c r="E71" s="34"/>
      <c r="F71" s="34"/>
      <c r="G71" s="34"/>
      <c r="H71" s="34"/>
      <c r="I71" s="34"/>
    </row>
    <row r="72" spans="2:9" ht="12.75">
      <c r="B72" s="34"/>
      <c r="C72" s="34"/>
      <c r="D72" s="34"/>
      <c r="E72" s="34"/>
      <c r="F72" s="34"/>
      <c r="G72" s="34"/>
      <c r="H72" s="34"/>
      <c r="I72" s="34"/>
    </row>
    <row r="73" spans="2:9" ht="12.75">
      <c r="B73" s="34"/>
      <c r="C73" s="34"/>
      <c r="D73" s="34"/>
      <c r="E73" s="34"/>
      <c r="F73" s="34"/>
      <c r="G73" s="34"/>
      <c r="H73" s="34"/>
      <c r="I73" s="34"/>
    </row>
    <row r="74" spans="2:9" ht="12.75">
      <c r="B74" s="34"/>
      <c r="C74" s="34"/>
      <c r="D74" s="34"/>
      <c r="E74" s="34"/>
      <c r="F74" s="34"/>
      <c r="G74" s="34"/>
      <c r="H74" s="34"/>
      <c r="I74" s="34"/>
    </row>
    <row r="75" spans="2:9" ht="12.75">
      <c r="B75" s="34"/>
      <c r="C75" s="34"/>
      <c r="D75" s="34"/>
      <c r="E75" s="34"/>
      <c r="F75" s="34"/>
      <c r="G75" s="34"/>
      <c r="H75" s="34"/>
      <c r="I75" s="34"/>
    </row>
    <row r="76" spans="2:9" ht="12.75">
      <c r="B76" s="34"/>
      <c r="C76" s="34"/>
      <c r="D76" s="34"/>
      <c r="E76" s="34"/>
      <c r="F76" s="34"/>
      <c r="G76" s="34"/>
      <c r="H76" s="34"/>
      <c r="I76" s="34"/>
    </row>
    <row r="77" spans="2:9" ht="12.75">
      <c r="B77" s="34"/>
      <c r="C77" s="34"/>
      <c r="D77" s="34"/>
      <c r="E77" s="34"/>
      <c r="F77" s="34"/>
      <c r="G77" s="34"/>
      <c r="H77" s="34"/>
      <c r="I77" s="34"/>
    </row>
    <row r="78" spans="2:9" ht="12.75">
      <c r="B78" s="34"/>
      <c r="C78" s="34"/>
      <c r="D78" s="34"/>
      <c r="E78" s="34"/>
      <c r="F78" s="34"/>
      <c r="G78" s="34"/>
      <c r="H78" s="34"/>
      <c r="I78" s="34"/>
    </row>
    <row r="79" spans="2:9" ht="12.75">
      <c r="B79" s="34"/>
      <c r="C79" s="34"/>
      <c r="D79" s="34"/>
      <c r="E79" s="34"/>
      <c r="F79" s="34"/>
      <c r="G79" s="34"/>
      <c r="H79" s="34"/>
      <c r="I79" s="34"/>
    </row>
    <row r="80" spans="2:9" ht="12.75">
      <c r="B80" s="34"/>
      <c r="C80" s="34"/>
      <c r="D80" s="34"/>
      <c r="E80" s="34"/>
      <c r="F80" s="34"/>
      <c r="G80" s="34"/>
      <c r="H80" s="34"/>
      <c r="I80" s="34"/>
    </row>
    <row r="81" spans="2:9" ht="12.75">
      <c r="B81" s="34"/>
      <c r="C81" s="34"/>
      <c r="D81" s="34"/>
      <c r="E81" s="34"/>
      <c r="F81" s="34"/>
      <c r="G81" s="34"/>
      <c r="H81" s="34"/>
      <c r="I81" s="34"/>
    </row>
    <row r="82" spans="2:9" ht="12.75">
      <c r="B82" s="34"/>
      <c r="C82" s="34"/>
      <c r="D82" s="34"/>
      <c r="E82" s="34"/>
      <c r="F82" s="34"/>
      <c r="G82" s="34"/>
      <c r="H82" s="34"/>
      <c r="I82" s="34"/>
    </row>
    <row r="83" spans="2:9" ht="12.75">
      <c r="B83" s="34"/>
      <c r="C83" s="34"/>
      <c r="D83" s="34"/>
      <c r="E83" s="34"/>
      <c r="F83" s="34"/>
      <c r="G83" s="34"/>
      <c r="H83" s="34"/>
      <c r="I83" s="34"/>
    </row>
    <row r="84" spans="2:9" ht="12.75">
      <c r="B84" s="34"/>
      <c r="C84" s="34"/>
      <c r="D84" s="34"/>
      <c r="E84" s="34"/>
      <c r="F84" s="34"/>
      <c r="G84" s="34"/>
      <c r="H84" s="34"/>
      <c r="I84" s="34"/>
    </row>
    <row r="85" spans="2:9" ht="12.75">
      <c r="B85" s="34"/>
      <c r="C85" s="34"/>
      <c r="D85" s="34"/>
      <c r="E85" s="34"/>
      <c r="F85" s="34"/>
      <c r="G85" s="34"/>
      <c r="H85" s="34"/>
      <c r="I85" s="34"/>
    </row>
    <row r="86" spans="2:9" ht="12.75">
      <c r="B86" s="34"/>
      <c r="C86" s="34"/>
      <c r="D86" s="34"/>
      <c r="E86" s="34"/>
      <c r="F86" s="34"/>
      <c r="G86" s="34"/>
      <c r="H86" s="34"/>
      <c r="I86" s="34"/>
    </row>
    <row r="87" spans="2:9" ht="12.75">
      <c r="B87" s="34"/>
      <c r="C87" s="34"/>
      <c r="D87" s="34"/>
      <c r="E87" s="34"/>
      <c r="F87" s="34"/>
      <c r="G87" s="34"/>
      <c r="H87" s="34"/>
      <c r="I87" s="34"/>
    </row>
  </sheetData>
  <sheetProtection/>
  <mergeCells count="3">
    <mergeCell ref="A2:H2"/>
    <mergeCell ref="A3:H3"/>
    <mergeCell ref="A4:H4"/>
  </mergeCells>
  <printOptions horizontalCentered="1"/>
  <pageMargins left="0.7874015748031497" right="0.3937007874015748" top="0.22" bottom="0.26" header="0.17" footer="0.24"/>
  <pageSetup fitToHeight="1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44"/>
  <sheetViews>
    <sheetView view="pageBreakPreview" zoomScale="75" zoomScaleSheetLayoutView="75" zoomScalePageLayoutView="0" workbookViewId="0" topLeftCell="A16">
      <selection activeCell="C29" sqref="C29"/>
    </sheetView>
  </sheetViews>
  <sheetFormatPr defaultColWidth="9.00390625" defaultRowHeight="12.75"/>
  <cols>
    <col min="1" max="1" width="25.125" style="1" customWidth="1"/>
    <col min="2" max="2" width="9.625" style="1" customWidth="1"/>
    <col min="3" max="3" width="9.125" style="1" customWidth="1"/>
    <col min="4" max="4" width="6.875" style="1" customWidth="1"/>
    <col min="5" max="5" width="9.125" style="1" customWidth="1"/>
    <col min="6" max="6" width="8.75390625" style="1" customWidth="1"/>
    <col min="7" max="7" width="10.125" style="1" customWidth="1"/>
    <col min="8" max="8" width="9.75390625" style="1" customWidth="1"/>
    <col min="9" max="9" width="7.75390625" style="1" customWidth="1"/>
    <col min="10" max="11" width="9.125" style="1" customWidth="1"/>
    <col min="12" max="12" width="7.00390625" style="1" customWidth="1"/>
    <col min="13" max="16384" width="9.125" style="1" customWidth="1"/>
  </cols>
  <sheetData>
    <row r="1" ht="3" customHeight="1"/>
    <row r="2" spans="1:9" ht="18.75">
      <c r="A2" s="83" t="s">
        <v>16</v>
      </c>
      <c r="B2" s="83"/>
      <c r="C2" s="83"/>
      <c r="D2" s="83"/>
      <c r="E2" s="83"/>
      <c r="F2" s="83"/>
      <c r="G2" s="83"/>
      <c r="H2" s="83"/>
      <c r="I2" s="83"/>
    </row>
    <row r="3" spans="1:9" ht="18.75">
      <c r="A3" s="83" t="s">
        <v>17</v>
      </c>
      <c r="B3" s="83"/>
      <c r="C3" s="83"/>
      <c r="D3" s="83"/>
      <c r="E3" s="83"/>
      <c r="F3" s="83"/>
      <c r="G3" s="83"/>
      <c r="H3" s="83"/>
      <c r="I3" s="83"/>
    </row>
    <row r="4" spans="1:9" ht="19.5" thickBot="1">
      <c r="A4" s="83" t="s">
        <v>101</v>
      </c>
      <c r="B4" s="83"/>
      <c r="C4" s="83"/>
      <c r="D4" s="83"/>
      <c r="E4" s="83"/>
      <c r="F4" s="83"/>
      <c r="G4" s="83"/>
      <c r="H4" s="83"/>
      <c r="I4" s="83"/>
    </row>
    <row r="5" ht="13.5" hidden="1" thickBot="1"/>
    <row r="6" spans="1:12" ht="65.25" customHeight="1" thickBot="1" thickTop="1">
      <c r="A6" s="5"/>
      <c r="B6" s="59" t="s">
        <v>74</v>
      </c>
      <c r="C6" s="60" t="s">
        <v>75</v>
      </c>
      <c r="D6" s="78" t="s">
        <v>0</v>
      </c>
      <c r="E6" s="47" t="s">
        <v>86</v>
      </c>
      <c r="F6" s="48" t="s">
        <v>87</v>
      </c>
      <c r="G6" s="54" t="s">
        <v>99</v>
      </c>
      <c r="H6" s="56" t="s">
        <v>102</v>
      </c>
      <c r="I6" s="31" t="s">
        <v>0</v>
      </c>
      <c r="J6" s="74" t="s">
        <v>103</v>
      </c>
      <c r="K6" s="74" t="s">
        <v>104</v>
      </c>
      <c r="L6" s="74" t="s">
        <v>0</v>
      </c>
    </row>
    <row r="7" spans="1:12" ht="16.5" thickTop="1">
      <c r="A7" s="14" t="s">
        <v>1</v>
      </c>
      <c r="B7" s="22">
        <f>B8+B9+B10+B11+B12+B13</f>
        <v>149283</v>
      </c>
      <c r="C7" s="22">
        <f>C8+C9+C10+C11+C12+C13+C14</f>
        <v>34724</v>
      </c>
      <c r="D7" s="79">
        <f>C7/B7*100</f>
        <v>23.260518612300128</v>
      </c>
      <c r="E7" s="11">
        <f>E8+E9+E10+E11+E12+E13</f>
        <v>155454</v>
      </c>
      <c r="F7" s="22">
        <f>F8+F9+F10+F11+F12+F13+F14</f>
        <v>158972</v>
      </c>
      <c r="G7" s="22">
        <f>G8+G9+G10+G11+G12+G13+G14</f>
        <v>154390</v>
      </c>
      <c r="H7" s="22">
        <f>H8+H9+H10+H11+H12+H13+H14</f>
        <v>27856</v>
      </c>
      <c r="I7" s="69">
        <f aca="true" t="shared" si="0" ref="I7:I13">ROUND(H7/G7*100,1)</f>
        <v>18</v>
      </c>
      <c r="J7" s="22">
        <f>J8+J9+J10+J11+J12+J13+J14</f>
        <v>137059</v>
      </c>
      <c r="K7" s="22">
        <f>K8+K9+K10+K11+K12+K13+K14</f>
        <v>24532</v>
      </c>
      <c r="L7" s="77">
        <f>K7/J7*100</f>
        <v>17.898861074427803</v>
      </c>
    </row>
    <row r="8" spans="1:12" ht="31.5">
      <c r="A8" s="15" t="s">
        <v>2</v>
      </c>
      <c r="B8" s="57">
        <v>115000</v>
      </c>
      <c r="C8" s="58">
        <v>23944</v>
      </c>
      <c r="D8" s="79">
        <f aca="true" t="shared" si="1" ref="D8:D25">C8/B8*100</f>
        <v>20.820869565217393</v>
      </c>
      <c r="E8" s="64">
        <v>116529</v>
      </c>
      <c r="F8" s="58">
        <v>118759</v>
      </c>
      <c r="G8" s="57">
        <v>120000</v>
      </c>
      <c r="H8" s="58">
        <v>20798</v>
      </c>
      <c r="I8" s="70">
        <f t="shared" si="0"/>
        <v>17.3</v>
      </c>
      <c r="J8" s="75">
        <v>115200</v>
      </c>
      <c r="K8" s="75">
        <v>19967</v>
      </c>
      <c r="L8" s="76">
        <f aca="true" t="shared" si="2" ref="L8:L25">K8/J8*100</f>
        <v>17.33246527777778</v>
      </c>
    </row>
    <row r="9" spans="1:12" ht="15.75">
      <c r="A9" s="15" t="s">
        <v>66</v>
      </c>
      <c r="B9" s="57">
        <v>16000</v>
      </c>
      <c r="C9" s="58">
        <v>4975</v>
      </c>
      <c r="D9" s="79">
        <f t="shared" si="1"/>
        <v>31.093749999999996</v>
      </c>
      <c r="E9" s="64">
        <v>16000</v>
      </c>
      <c r="F9" s="58">
        <v>17921</v>
      </c>
      <c r="G9" s="57">
        <v>15939</v>
      </c>
      <c r="H9" s="58">
        <v>3206</v>
      </c>
      <c r="I9" s="70">
        <f t="shared" si="0"/>
        <v>20.1</v>
      </c>
      <c r="J9" s="75">
        <v>15939</v>
      </c>
      <c r="K9" s="75">
        <v>3206</v>
      </c>
      <c r="L9" s="76">
        <f t="shared" si="2"/>
        <v>20.114185331576635</v>
      </c>
    </row>
    <row r="10" spans="1:12" ht="33.75" customHeight="1">
      <c r="A10" s="15" t="s">
        <v>3</v>
      </c>
      <c r="B10" s="57">
        <v>4834</v>
      </c>
      <c r="C10" s="58">
        <v>1337</v>
      </c>
      <c r="D10" s="79">
        <f t="shared" si="1"/>
        <v>27.658254033926355</v>
      </c>
      <c r="E10" s="64">
        <v>5472</v>
      </c>
      <c r="F10" s="58">
        <v>5684</v>
      </c>
      <c r="G10" s="57">
        <v>5349</v>
      </c>
      <c r="H10" s="58">
        <v>1250</v>
      </c>
      <c r="I10" s="70">
        <f t="shared" si="0"/>
        <v>23.4</v>
      </c>
      <c r="J10" s="75">
        <v>5312</v>
      </c>
      <c r="K10" s="75">
        <v>1199</v>
      </c>
      <c r="L10" s="76">
        <f t="shared" si="2"/>
        <v>22.571536144578314</v>
      </c>
    </row>
    <row r="11" spans="1:12" ht="31.5">
      <c r="A11" s="15" t="s">
        <v>4</v>
      </c>
      <c r="B11" s="57">
        <v>2413</v>
      </c>
      <c r="C11" s="58">
        <v>58</v>
      </c>
      <c r="D11" s="79">
        <f t="shared" si="1"/>
        <v>2.403646912556983</v>
      </c>
      <c r="E11" s="64">
        <v>2667</v>
      </c>
      <c r="F11" s="58">
        <v>2678</v>
      </c>
      <c r="G11" s="57">
        <v>1807</v>
      </c>
      <c r="H11" s="58">
        <v>10</v>
      </c>
      <c r="I11" s="70">
        <f t="shared" si="0"/>
        <v>0.6</v>
      </c>
      <c r="J11" s="75">
        <v>0</v>
      </c>
      <c r="K11" s="75">
        <v>0</v>
      </c>
      <c r="L11" s="76">
        <v>0</v>
      </c>
    </row>
    <row r="12" spans="1:12" ht="15.75">
      <c r="A12" s="15" t="s">
        <v>5</v>
      </c>
      <c r="B12" s="57">
        <v>10016</v>
      </c>
      <c r="C12" s="58">
        <v>4262</v>
      </c>
      <c r="D12" s="79">
        <f t="shared" si="1"/>
        <v>42.551916932907346</v>
      </c>
      <c r="E12" s="64">
        <v>13754</v>
      </c>
      <c r="F12" s="58">
        <v>13126</v>
      </c>
      <c r="G12" s="57">
        <v>10687</v>
      </c>
      <c r="H12" s="58">
        <v>2430</v>
      </c>
      <c r="I12" s="70">
        <f t="shared" si="0"/>
        <v>22.7</v>
      </c>
      <c r="J12" s="75">
        <v>0</v>
      </c>
      <c r="K12" s="75">
        <v>0</v>
      </c>
      <c r="L12" s="76">
        <v>0</v>
      </c>
    </row>
    <row r="13" spans="1:12" ht="15.75">
      <c r="A13" s="15" t="s">
        <v>6</v>
      </c>
      <c r="B13" s="57">
        <v>1020</v>
      </c>
      <c r="C13" s="58">
        <v>148</v>
      </c>
      <c r="D13" s="79">
        <f t="shared" si="1"/>
        <v>14.50980392156863</v>
      </c>
      <c r="E13" s="64">
        <v>1032</v>
      </c>
      <c r="F13" s="58">
        <v>915</v>
      </c>
      <c r="G13" s="57">
        <v>608</v>
      </c>
      <c r="H13" s="58">
        <v>162</v>
      </c>
      <c r="I13" s="70">
        <f t="shared" si="0"/>
        <v>26.6</v>
      </c>
      <c r="J13" s="75">
        <v>608</v>
      </c>
      <c r="K13" s="75">
        <v>160</v>
      </c>
      <c r="L13" s="76">
        <f t="shared" si="2"/>
        <v>26.31578947368421</v>
      </c>
    </row>
    <row r="14" spans="1:12" ht="47.25">
      <c r="A14" s="15" t="s">
        <v>7</v>
      </c>
      <c r="B14" s="24">
        <v>0</v>
      </c>
      <c r="C14" s="7">
        <v>0</v>
      </c>
      <c r="D14" s="79">
        <v>0</v>
      </c>
      <c r="E14" s="46">
        <v>0</v>
      </c>
      <c r="F14" s="7">
        <v>-111</v>
      </c>
      <c r="G14" s="24">
        <v>0</v>
      </c>
      <c r="H14" s="7">
        <v>0</v>
      </c>
      <c r="I14" s="71">
        <v>0</v>
      </c>
      <c r="J14" s="75">
        <v>0</v>
      </c>
      <c r="K14" s="75">
        <v>0</v>
      </c>
      <c r="L14" s="76">
        <v>0</v>
      </c>
    </row>
    <row r="15" spans="1:12" ht="31.5">
      <c r="A15" s="16" t="s">
        <v>9</v>
      </c>
      <c r="B15" s="25">
        <f aca="true" t="shared" si="3" ref="B15:K15">B16+B17+B18+B19+B20+B21</f>
        <v>5540</v>
      </c>
      <c r="C15" s="25">
        <f t="shared" si="3"/>
        <v>2580</v>
      </c>
      <c r="D15" s="79">
        <f t="shared" si="1"/>
        <v>46.57039711191336</v>
      </c>
      <c r="E15" s="12">
        <f t="shared" si="3"/>
        <v>9716</v>
      </c>
      <c r="F15" s="25">
        <f t="shared" si="3"/>
        <v>11525</v>
      </c>
      <c r="G15" s="25">
        <f t="shared" si="3"/>
        <v>4107</v>
      </c>
      <c r="H15" s="25">
        <f t="shared" si="3"/>
        <v>1056</v>
      </c>
      <c r="I15" s="70">
        <f>ROUND(H15/G15*100,1)</f>
        <v>25.7</v>
      </c>
      <c r="J15" s="25">
        <f t="shared" si="3"/>
        <v>3546</v>
      </c>
      <c r="K15" s="25">
        <f t="shared" si="3"/>
        <v>599</v>
      </c>
      <c r="L15" s="77">
        <f t="shared" si="2"/>
        <v>16.89227298364354</v>
      </c>
    </row>
    <row r="16" spans="1:12" ht="47.25" customHeight="1">
      <c r="A16" s="17" t="s">
        <v>10</v>
      </c>
      <c r="B16" s="24">
        <v>2209</v>
      </c>
      <c r="C16" s="7">
        <v>672</v>
      </c>
      <c r="D16" s="79">
        <f t="shared" si="1"/>
        <v>30.42100497962879</v>
      </c>
      <c r="E16" s="46">
        <v>2227</v>
      </c>
      <c r="F16" s="7">
        <v>2299</v>
      </c>
      <c r="G16" s="24">
        <v>2296</v>
      </c>
      <c r="H16" s="7">
        <v>320</v>
      </c>
      <c r="I16" s="70">
        <f>ROUND(H16/G16*100,1)</f>
        <v>13.9</v>
      </c>
      <c r="J16" s="75">
        <v>2128</v>
      </c>
      <c r="K16" s="75">
        <v>293</v>
      </c>
      <c r="L16" s="76">
        <f t="shared" si="2"/>
        <v>13.768796992481203</v>
      </c>
    </row>
    <row r="17" spans="1:12" ht="48" customHeight="1">
      <c r="A17" s="15" t="s">
        <v>11</v>
      </c>
      <c r="B17" s="57">
        <v>660</v>
      </c>
      <c r="C17" s="58">
        <v>108</v>
      </c>
      <c r="D17" s="79">
        <f t="shared" si="1"/>
        <v>16.363636363636363</v>
      </c>
      <c r="E17" s="64">
        <v>660</v>
      </c>
      <c r="F17" s="58">
        <v>537</v>
      </c>
      <c r="G17" s="57">
        <v>227</v>
      </c>
      <c r="H17" s="58">
        <v>120</v>
      </c>
      <c r="I17" s="70">
        <f>ROUND(H17/G17*100,1)</f>
        <v>52.9</v>
      </c>
      <c r="J17" s="75">
        <v>227</v>
      </c>
      <c r="K17" s="75">
        <v>120</v>
      </c>
      <c r="L17" s="76">
        <f t="shared" si="2"/>
        <v>52.863436123348016</v>
      </c>
    </row>
    <row r="18" spans="1:12" ht="47.25">
      <c r="A18" s="15" t="s">
        <v>44</v>
      </c>
      <c r="B18" s="57">
        <v>291</v>
      </c>
      <c r="C18" s="58">
        <v>245</v>
      </c>
      <c r="D18" s="79">
        <f t="shared" si="1"/>
        <v>84.19243986254295</v>
      </c>
      <c r="E18" s="64">
        <v>355</v>
      </c>
      <c r="F18" s="58">
        <v>375</v>
      </c>
      <c r="G18" s="57">
        <v>191</v>
      </c>
      <c r="H18" s="58">
        <v>71</v>
      </c>
      <c r="I18" s="70">
        <f>ROUND(H18/G18*100,1)</f>
        <v>37.2</v>
      </c>
      <c r="J18" s="75">
        <v>191</v>
      </c>
      <c r="K18" s="75">
        <v>71</v>
      </c>
      <c r="L18" s="76">
        <f t="shared" si="2"/>
        <v>37.17277486910995</v>
      </c>
    </row>
    <row r="19" spans="1:12" ht="15.75">
      <c r="A19" s="15" t="s">
        <v>12</v>
      </c>
      <c r="B19" s="57">
        <v>1000</v>
      </c>
      <c r="C19" s="58">
        <v>156</v>
      </c>
      <c r="D19" s="79">
        <f t="shared" si="1"/>
        <v>15.6</v>
      </c>
      <c r="E19" s="64">
        <v>1392</v>
      </c>
      <c r="F19" s="58">
        <v>1488</v>
      </c>
      <c r="G19" s="57">
        <v>1000</v>
      </c>
      <c r="H19" s="58">
        <v>119</v>
      </c>
      <c r="I19" s="70">
        <f>ROUND(H19/G19*100,1)</f>
        <v>11.9</v>
      </c>
      <c r="J19" s="75">
        <v>1000</v>
      </c>
      <c r="K19" s="75">
        <v>82</v>
      </c>
      <c r="L19" s="76">
        <f t="shared" si="2"/>
        <v>8.200000000000001</v>
      </c>
    </row>
    <row r="20" spans="1:12" ht="63">
      <c r="A20" s="15" t="s">
        <v>61</v>
      </c>
      <c r="B20" s="57">
        <v>0</v>
      </c>
      <c r="C20" s="58">
        <v>17</v>
      </c>
      <c r="D20" s="79">
        <v>0</v>
      </c>
      <c r="E20" s="64">
        <v>7</v>
      </c>
      <c r="F20" s="58">
        <v>1750</v>
      </c>
      <c r="G20" s="57">
        <v>0</v>
      </c>
      <c r="H20" s="58">
        <v>4</v>
      </c>
      <c r="I20" s="70">
        <v>0</v>
      </c>
      <c r="J20" s="75">
        <v>0</v>
      </c>
      <c r="K20" s="75">
        <v>4</v>
      </c>
      <c r="L20" s="76">
        <v>0</v>
      </c>
    </row>
    <row r="21" spans="1:12" ht="31.5">
      <c r="A21" s="15" t="s">
        <v>13</v>
      </c>
      <c r="B21" s="24">
        <v>1380</v>
      </c>
      <c r="C21" s="7">
        <v>1382</v>
      </c>
      <c r="D21" s="79">
        <f t="shared" si="1"/>
        <v>100.14492753623188</v>
      </c>
      <c r="E21" s="46">
        <v>5075</v>
      </c>
      <c r="F21" s="7">
        <v>5076</v>
      </c>
      <c r="G21" s="24">
        <v>393</v>
      </c>
      <c r="H21" s="7">
        <v>422</v>
      </c>
      <c r="I21" s="70">
        <f>ROUND(H21/G21*100,1)</f>
        <v>107.4</v>
      </c>
      <c r="J21" s="75">
        <v>0</v>
      </c>
      <c r="K21" s="75">
        <v>29</v>
      </c>
      <c r="L21" s="76">
        <v>0</v>
      </c>
    </row>
    <row r="22" spans="1:12" ht="31.5">
      <c r="A22" s="16" t="s">
        <v>14</v>
      </c>
      <c r="B22" s="32">
        <f aca="true" t="shared" si="4" ref="B22:K22">B15+B7</f>
        <v>154823</v>
      </c>
      <c r="C22" s="32">
        <f t="shared" si="4"/>
        <v>37304</v>
      </c>
      <c r="D22" s="79">
        <f t="shared" si="1"/>
        <v>24.094611265768005</v>
      </c>
      <c r="E22" s="21">
        <f t="shared" si="4"/>
        <v>165170</v>
      </c>
      <c r="F22" s="32">
        <f t="shared" si="4"/>
        <v>170497</v>
      </c>
      <c r="G22" s="32">
        <f t="shared" si="4"/>
        <v>158497</v>
      </c>
      <c r="H22" s="32">
        <f t="shared" si="4"/>
        <v>28912</v>
      </c>
      <c r="I22" s="70">
        <f>ROUND(H22/G22*100,1)</f>
        <v>18.2</v>
      </c>
      <c r="J22" s="32">
        <f t="shared" si="4"/>
        <v>140605</v>
      </c>
      <c r="K22" s="32">
        <f t="shared" si="4"/>
        <v>25131</v>
      </c>
      <c r="L22" s="77">
        <f t="shared" si="2"/>
        <v>17.87347533871484</v>
      </c>
    </row>
    <row r="23" spans="1:12" ht="31.5">
      <c r="A23" s="18" t="s">
        <v>54</v>
      </c>
      <c r="B23" s="29">
        <v>397904</v>
      </c>
      <c r="C23" s="52">
        <v>104862</v>
      </c>
      <c r="D23" s="79">
        <f t="shared" si="1"/>
        <v>26.353592826410388</v>
      </c>
      <c r="E23" s="66">
        <v>452954</v>
      </c>
      <c r="F23" s="52">
        <v>452954</v>
      </c>
      <c r="G23" s="29">
        <v>371594</v>
      </c>
      <c r="H23" s="52">
        <v>107513</v>
      </c>
      <c r="I23" s="72">
        <f>ROUND(H23/G23*100,1)</f>
        <v>28.9</v>
      </c>
      <c r="J23" s="75">
        <v>371594</v>
      </c>
      <c r="K23" s="75">
        <v>107513</v>
      </c>
      <c r="L23" s="77">
        <f t="shared" si="2"/>
        <v>28.93292141423166</v>
      </c>
    </row>
    <row r="24" spans="1:12" ht="48" thickBot="1">
      <c r="A24" s="16" t="s">
        <v>97</v>
      </c>
      <c r="B24" s="27">
        <v>0</v>
      </c>
      <c r="C24" s="8">
        <v>-1484</v>
      </c>
      <c r="D24" s="79">
        <v>0</v>
      </c>
      <c r="E24" s="13">
        <v>-2754</v>
      </c>
      <c r="F24" s="8">
        <v>-2754</v>
      </c>
      <c r="G24" s="27">
        <v>0</v>
      </c>
      <c r="H24" s="8">
        <v>-76</v>
      </c>
      <c r="I24" s="71" t="s">
        <v>8</v>
      </c>
      <c r="J24" s="75">
        <v>0</v>
      </c>
      <c r="K24" s="75">
        <v>-29</v>
      </c>
      <c r="L24" s="76">
        <v>0</v>
      </c>
    </row>
    <row r="25" spans="1:12" ht="28.5" customHeight="1" thickBot="1" thickTop="1">
      <c r="A25" s="6" t="s">
        <v>15</v>
      </c>
      <c r="B25" s="30">
        <f>B22+B23+B24</f>
        <v>552727</v>
      </c>
      <c r="C25" s="30">
        <f>C24+C23+C22</f>
        <v>140682</v>
      </c>
      <c r="D25" s="79">
        <f t="shared" si="1"/>
        <v>25.45234808504017</v>
      </c>
      <c r="E25" s="67">
        <f>E22+E23+E24</f>
        <v>615370</v>
      </c>
      <c r="F25" s="30">
        <f>F22+F23+F24</f>
        <v>620697</v>
      </c>
      <c r="G25" s="30">
        <f>G22+G23</f>
        <v>530091</v>
      </c>
      <c r="H25" s="30">
        <f>H24+H23+H22</f>
        <v>136349</v>
      </c>
      <c r="I25" s="73">
        <f>ROUND(H25/G25*100,1)</f>
        <v>25.7</v>
      </c>
      <c r="J25" s="30">
        <f>J24+J23+J22</f>
        <v>512199</v>
      </c>
      <c r="K25" s="30">
        <f>K24+K23+K22</f>
        <v>132615</v>
      </c>
      <c r="L25" s="77">
        <f t="shared" si="2"/>
        <v>25.8913039658414</v>
      </c>
    </row>
    <row r="26" spans="1:9" ht="28.5" customHeight="1" hidden="1" thickTop="1">
      <c r="A26" s="2"/>
      <c r="B26" s="3"/>
      <c r="C26" s="3"/>
      <c r="D26" s="3"/>
      <c r="E26" s="3"/>
      <c r="F26" s="3"/>
      <c r="G26" s="3"/>
      <c r="H26" s="3"/>
      <c r="I26" s="3"/>
    </row>
    <row r="27" spans="1:9" ht="28.5" customHeight="1" thickTop="1">
      <c r="A27" s="2"/>
      <c r="B27" s="3"/>
      <c r="C27" s="3"/>
      <c r="D27" s="3"/>
      <c r="E27" s="3"/>
      <c r="F27" s="3"/>
      <c r="G27" s="3"/>
      <c r="H27" s="3"/>
      <c r="I27" s="3"/>
    </row>
    <row r="28" spans="1:9" ht="15.75">
      <c r="A28" s="45" t="s">
        <v>40</v>
      </c>
      <c r="B28" s="45"/>
      <c r="C28" s="45"/>
      <c r="D28" s="45"/>
      <c r="E28" s="45"/>
      <c r="F28" s="45"/>
      <c r="G28" s="45"/>
      <c r="H28" s="45"/>
      <c r="I28" s="4"/>
    </row>
    <row r="29" spans="1:9" ht="15.75">
      <c r="A29" s="45" t="s">
        <v>41</v>
      </c>
      <c r="B29" s="45"/>
      <c r="C29" s="45"/>
      <c r="D29" s="45"/>
      <c r="E29" s="45"/>
      <c r="F29" s="45"/>
      <c r="G29" s="45" t="s">
        <v>42</v>
      </c>
      <c r="H29" s="45"/>
      <c r="I29" s="4"/>
    </row>
    <row r="30" spans="1:9" ht="12.75">
      <c r="A30" s="4"/>
      <c r="B30" s="4"/>
      <c r="C30" s="4"/>
      <c r="D30" s="4"/>
      <c r="E30" s="4"/>
      <c r="F30" s="4"/>
      <c r="G30" s="4"/>
      <c r="H30" s="4"/>
      <c r="I30" s="4"/>
    </row>
    <row r="31" spans="1:9" ht="12.75">
      <c r="A31" s="4"/>
      <c r="B31" s="4"/>
      <c r="C31" s="4"/>
      <c r="D31" s="4"/>
      <c r="E31" s="4"/>
      <c r="F31" s="4"/>
      <c r="G31" s="4"/>
      <c r="H31" s="4"/>
      <c r="I31" s="4"/>
    </row>
    <row r="32" spans="1:9" ht="12.75">
      <c r="A32" s="4"/>
      <c r="B32" s="4"/>
      <c r="C32" s="4"/>
      <c r="D32" s="4"/>
      <c r="E32" s="4"/>
      <c r="F32" s="4"/>
      <c r="G32" s="4"/>
      <c r="H32" s="4"/>
      <c r="I32" s="4"/>
    </row>
    <row r="33" spans="1:9" ht="12.75">
      <c r="A33" s="4"/>
      <c r="B33" s="4"/>
      <c r="C33" s="4"/>
      <c r="D33" s="4"/>
      <c r="E33" s="4"/>
      <c r="F33" s="4"/>
      <c r="G33" s="4"/>
      <c r="H33" s="4"/>
      <c r="I33" s="4"/>
    </row>
    <row r="34" spans="1:9" ht="12.75">
      <c r="A34" s="4"/>
      <c r="B34" s="4"/>
      <c r="C34" s="4"/>
      <c r="D34" s="4"/>
      <c r="E34" s="4"/>
      <c r="F34" s="4"/>
      <c r="G34" s="4"/>
      <c r="H34" s="4"/>
      <c r="I34" s="4"/>
    </row>
    <row r="35" spans="1:9" ht="12.75">
      <c r="A35" s="4"/>
      <c r="B35" s="4"/>
      <c r="C35" s="4"/>
      <c r="D35" s="4"/>
      <c r="E35" s="4"/>
      <c r="F35" s="4"/>
      <c r="G35" s="4"/>
      <c r="H35" s="4"/>
      <c r="I35" s="4"/>
    </row>
    <row r="36" spans="1:9" ht="12.75">
      <c r="A36" s="4"/>
      <c r="B36" s="4"/>
      <c r="C36" s="4"/>
      <c r="D36" s="4"/>
      <c r="E36" s="4"/>
      <c r="F36" s="4"/>
      <c r="G36" s="4"/>
      <c r="H36" s="4"/>
      <c r="I36" s="4"/>
    </row>
    <row r="37" spans="1:9" ht="12.75">
      <c r="A37" s="4"/>
      <c r="B37" s="4"/>
      <c r="C37" s="4"/>
      <c r="D37" s="4"/>
      <c r="E37" s="4"/>
      <c r="F37" s="4"/>
      <c r="G37" s="4"/>
      <c r="H37" s="4"/>
      <c r="I37" s="4"/>
    </row>
    <row r="38" spans="1:9" ht="12.75">
      <c r="A38" s="4"/>
      <c r="B38" s="4"/>
      <c r="C38" s="4"/>
      <c r="D38" s="4"/>
      <c r="E38" s="4"/>
      <c r="F38" s="4"/>
      <c r="G38" s="4"/>
      <c r="H38" s="4"/>
      <c r="I38" s="4"/>
    </row>
    <row r="39" spans="1:9" ht="12.75">
      <c r="A39" s="4"/>
      <c r="B39" s="4"/>
      <c r="C39" s="4"/>
      <c r="D39" s="4"/>
      <c r="E39" s="4"/>
      <c r="F39" s="4"/>
      <c r="G39" s="4"/>
      <c r="H39" s="4"/>
      <c r="I39" s="4"/>
    </row>
    <row r="40" spans="1:9" ht="12.75">
      <c r="A40" s="4"/>
      <c r="B40" s="4"/>
      <c r="C40" s="4"/>
      <c r="D40" s="4"/>
      <c r="E40" s="4"/>
      <c r="F40" s="4"/>
      <c r="G40" s="4"/>
      <c r="H40" s="4"/>
      <c r="I40" s="4"/>
    </row>
    <row r="41" spans="1:9" ht="12.75">
      <c r="A41" s="4"/>
      <c r="B41" s="4"/>
      <c r="C41" s="4"/>
      <c r="D41" s="4"/>
      <c r="E41" s="4"/>
      <c r="F41" s="4"/>
      <c r="G41" s="4"/>
      <c r="H41" s="4"/>
      <c r="I41" s="4"/>
    </row>
    <row r="42" spans="1:9" ht="12.75">
      <c r="A42" s="4"/>
      <c r="B42" s="4"/>
      <c r="C42" s="4"/>
      <c r="D42" s="4"/>
      <c r="E42" s="4"/>
      <c r="F42" s="4"/>
      <c r="G42" s="4"/>
      <c r="H42" s="4"/>
      <c r="I42" s="4"/>
    </row>
    <row r="43" spans="1:9" ht="12.75">
      <c r="A43" s="4"/>
      <c r="B43" s="4"/>
      <c r="C43" s="4"/>
      <c r="D43" s="4"/>
      <c r="E43" s="4"/>
      <c r="F43" s="4"/>
      <c r="G43" s="4"/>
      <c r="H43" s="4"/>
      <c r="I43" s="4"/>
    </row>
    <row r="44" spans="1:9" ht="12.75">
      <c r="A44" s="4"/>
      <c r="B44" s="4"/>
      <c r="C44" s="4"/>
      <c r="D44" s="4"/>
      <c r="E44" s="4"/>
      <c r="F44" s="4"/>
      <c r="G44" s="4"/>
      <c r="H44" s="4"/>
      <c r="I44" s="4"/>
    </row>
  </sheetData>
  <sheetProtection/>
  <mergeCells count="3">
    <mergeCell ref="A2:I2"/>
    <mergeCell ref="A3:I3"/>
    <mergeCell ref="A4:I4"/>
  </mergeCells>
  <printOptions horizontalCentered="1"/>
  <pageMargins left="0.1968503937007874" right="0.2362204724409449" top="0.35433070866141736" bottom="0.31496062992125984" header="0.5118110236220472" footer="0.5118110236220472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43"/>
  <sheetViews>
    <sheetView zoomScalePageLayoutView="0" workbookViewId="0" topLeftCell="A13">
      <selection activeCell="F7" sqref="F7:F25"/>
    </sheetView>
  </sheetViews>
  <sheetFormatPr defaultColWidth="9.00390625" defaultRowHeight="12.75"/>
  <cols>
    <col min="1" max="1" width="25.125" style="1" customWidth="1"/>
    <col min="2" max="2" width="10.625" style="1" customWidth="1"/>
    <col min="3" max="5" width="9.125" style="1" customWidth="1"/>
    <col min="6" max="6" width="10.125" style="1" customWidth="1"/>
    <col min="7" max="7" width="9.75390625" style="1" customWidth="1"/>
    <col min="8" max="8" width="10.375" style="1" customWidth="1"/>
    <col min="9" max="16384" width="9.125" style="1" customWidth="1"/>
  </cols>
  <sheetData>
    <row r="1" ht="3" customHeight="1"/>
    <row r="2" spans="1:8" ht="18.75">
      <c r="A2" s="83" t="s">
        <v>16</v>
      </c>
      <c r="B2" s="83"/>
      <c r="C2" s="83"/>
      <c r="D2" s="83"/>
      <c r="E2" s="83"/>
      <c r="F2" s="83"/>
      <c r="G2" s="83"/>
      <c r="H2" s="83"/>
    </row>
    <row r="3" spans="1:8" ht="18.75">
      <c r="A3" s="83" t="s">
        <v>17</v>
      </c>
      <c r="B3" s="83"/>
      <c r="C3" s="83"/>
      <c r="D3" s="83"/>
      <c r="E3" s="83"/>
      <c r="F3" s="83"/>
      <c r="G3" s="83"/>
      <c r="H3" s="83"/>
    </row>
    <row r="4" spans="1:8" ht="19.5" thickBot="1">
      <c r="A4" s="83" t="s">
        <v>98</v>
      </c>
      <c r="B4" s="83"/>
      <c r="C4" s="83"/>
      <c r="D4" s="83"/>
      <c r="E4" s="83"/>
      <c r="F4" s="83"/>
      <c r="G4" s="83"/>
      <c r="H4" s="83"/>
    </row>
    <row r="5" ht="13.5" hidden="1" thickBot="1"/>
    <row r="6" spans="1:8" ht="65.25" customHeight="1" thickBot="1" thickTop="1">
      <c r="A6" s="5"/>
      <c r="B6" s="59" t="s">
        <v>74</v>
      </c>
      <c r="C6" s="60" t="s">
        <v>75</v>
      </c>
      <c r="D6" s="47" t="s">
        <v>86</v>
      </c>
      <c r="E6" s="48" t="s">
        <v>87</v>
      </c>
      <c r="F6" s="54" t="s">
        <v>99</v>
      </c>
      <c r="G6" s="56" t="s">
        <v>100</v>
      </c>
      <c r="H6" s="9" t="s">
        <v>0</v>
      </c>
    </row>
    <row r="7" spans="1:8" ht="16.5" thickTop="1">
      <c r="A7" s="14" t="s">
        <v>1</v>
      </c>
      <c r="B7" s="22">
        <f>B8+B9+B10+B11+B12+B13</f>
        <v>149283</v>
      </c>
      <c r="C7" s="22">
        <f>C8+C9+C10+C11+C12+C13+C14</f>
        <v>34724</v>
      </c>
      <c r="D7" s="11">
        <f>D8+D9+D10+D11+D12+D13</f>
        <v>155454</v>
      </c>
      <c r="E7" s="22">
        <f>E8+E9+E10+E11+E12+E13+E14</f>
        <v>158972</v>
      </c>
      <c r="F7" s="22">
        <f>F8+F9+F10+F11+F12+F13+F14</f>
        <v>154390</v>
      </c>
      <c r="G7" s="22">
        <f>G8+G9+G10+G11+G12+G13+G14</f>
        <v>36440</v>
      </c>
      <c r="H7" s="23">
        <f aca="true" t="shared" si="0" ref="H7:H13">ROUND(G7/F7*100,1)</f>
        <v>23.6</v>
      </c>
    </row>
    <row r="8" spans="1:8" ht="31.5">
      <c r="A8" s="15" t="s">
        <v>2</v>
      </c>
      <c r="B8" s="57">
        <v>115000</v>
      </c>
      <c r="C8" s="58">
        <v>23944</v>
      </c>
      <c r="D8" s="64">
        <v>116529</v>
      </c>
      <c r="E8" s="58">
        <v>118759</v>
      </c>
      <c r="F8" s="57">
        <v>120000</v>
      </c>
      <c r="G8" s="58">
        <v>26650</v>
      </c>
      <c r="H8" s="26">
        <f t="shared" si="0"/>
        <v>22.2</v>
      </c>
    </row>
    <row r="9" spans="1:8" ht="15.75">
      <c r="A9" s="15" t="s">
        <v>66</v>
      </c>
      <c r="B9" s="57">
        <v>16000</v>
      </c>
      <c r="C9" s="58">
        <v>4975</v>
      </c>
      <c r="D9" s="64">
        <v>16000</v>
      </c>
      <c r="E9" s="58">
        <v>17921</v>
      </c>
      <c r="F9" s="57">
        <v>15939</v>
      </c>
      <c r="G9" s="58">
        <v>5032</v>
      </c>
      <c r="H9" s="26">
        <f t="shared" si="0"/>
        <v>31.6</v>
      </c>
    </row>
    <row r="10" spans="1:8" ht="33.75" customHeight="1">
      <c r="A10" s="15" t="s">
        <v>3</v>
      </c>
      <c r="B10" s="57">
        <v>4834</v>
      </c>
      <c r="C10" s="58">
        <v>1337</v>
      </c>
      <c r="D10" s="64">
        <v>5472</v>
      </c>
      <c r="E10" s="58">
        <v>5684</v>
      </c>
      <c r="F10" s="57">
        <v>5349</v>
      </c>
      <c r="G10" s="58">
        <v>1410</v>
      </c>
      <c r="H10" s="26">
        <f t="shared" si="0"/>
        <v>26.4</v>
      </c>
    </row>
    <row r="11" spans="1:8" ht="31.5">
      <c r="A11" s="15" t="s">
        <v>4</v>
      </c>
      <c r="B11" s="57">
        <v>2413</v>
      </c>
      <c r="C11" s="58">
        <v>58</v>
      </c>
      <c r="D11" s="64">
        <v>2667</v>
      </c>
      <c r="E11" s="58">
        <v>2678</v>
      </c>
      <c r="F11" s="57">
        <v>1807</v>
      </c>
      <c r="G11" s="58">
        <v>10</v>
      </c>
      <c r="H11" s="26">
        <f t="shared" si="0"/>
        <v>0.6</v>
      </c>
    </row>
    <row r="12" spans="1:8" ht="15.75">
      <c r="A12" s="15" t="s">
        <v>5</v>
      </c>
      <c r="B12" s="57">
        <v>10016</v>
      </c>
      <c r="C12" s="58">
        <v>4262</v>
      </c>
      <c r="D12" s="64">
        <v>13754</v>
      </c>
      <c r="E12" s="58">
        <v>13126</v>
      </c>
      <c r="F12" s="57">
        <v>10687</v>
      </c>
      <c r="G12" s="58">
        <v>3114</v>
      </c>
      <c r="H12" s="26">
        <f t="shared" si="0"/>
        <v>29.1</v>
      </c>
    </row>
    <row r="13" spans="1:8" ht="15.75">
      <c r="A13" s="15" t="s">
        <v>6</v>
      </c>
      <c r="B13" s="57">
        <v>1020</v>
      </c>
      <c r="C13" s="58">
        <v>148</v>
      </c>
      <c r="D13" s="64">
        <v>1032</v>
      </c>
      <c r="E13" s="58">
        <v>915</v>
      </c>
      <c r="F13" s="57">
        <v>608</v>
      </c>
      <c r="G13" s="58">
        <v>224</v>
      </c>
      <c r="H13" s="26">
        <f t="shared" si="0"/>
        <v>36.8</v>
      </c>
    </row>
    <row r="14" spans="1:8" ht="47.25">
      <c r="A14" s="15" t="s">
        <v>7</v>
      </c>
      <c r="B14" s="24">
        <v>0</v>
      </c>
      <c r="C14" s="7">
        <v>0</v>
      </c>
      <c r="D14" s="46">
        <v>0</v>
      </c>
      <c r="E14" s="7">
        <v>-111</v>
      </c>
      <c r="F14" s="24">
        <v>0</v>
      </c>
      <c r="G14" s="7">
        <v>0</v>
      </c>
      <c r="H14" s="28">
        <v>0</v>
      </c>
    </row>
    <row r="15" spans="1:8" ht="31.5">
      <c r="A15" s="16" t="s">
        <v>9</v>
      </c>
      <c r="B15" s="25">
        <f aca="true" t="shared" si="1" ref="B15:G15">B16+B17+B18+B19+B20+B21</f>
        <v>5540</v>
      </c>
      <c r="C15" s="25">
        <f t="shared" si="1"/>
        <v>2580</v>
      </c>
      <c r="D15" s="12">
        <f t="shared" si="1"/>
        <v>9716</v>
      </c>
      <c r="E15" s="25">
        <f t="shared" si="1"/>
        <v>11525</v>
      </c>
      <c r="F15" s="25">
        <f t="shared" si="1"/>
        <v>4107</v>
      </c>
      <c r="G15" s="25">
        <f t="shared" si="1"/>
        <v>1560</v>
      </c>
      <c r="H15" s="26">
        <f aca="true" t="shared" si="2" ref="H15:H23">ROUND(G15/F15*100,1)</f>
        <v>38</v>
      </c>
    </row>
    <row r="16" spans="1:8" ht="47.25" customHeight="1">
      <c r="A16" s="17" t="s">
        <v>10</v>
      </c>
      <c r="B16" s="24">
        <v>2209</v>
      </c>
      <c r="C16" s="7">
        <v>672</v>
      </c>
      <c r="D16" s="46">
        <v>2227</v>
      </c>
      <c r="E16" s="7">
        <v>2299</v>
      </c>
      <c r="F16" s="24">
        <v>2296</v>
      </c>
      <c r="G16" s="7">
        <v>802</v>
      </c>
      <c r="H16" s="26">
        <f t="shared" si="2"/>
        <v>34.9</v>
      </c>
    </row>
    <row r="17" spans="1:8" ht="48" customHeight="1">
      <c r="A17" s="15" t="s">
        <v>11</v>
      </c>
      <c r="B17" s="57">
        <v>660</v>
      </c>
      <c r="C17" s="58">
        <v>108</v>
      </c>
      <c r="D17" s="64">
        <v>660</v>
      </c>
      <c r="E17" s="58">
        <v>537</v>
      </c>
      <c r="F17" s="57">
        <v>227</v>
      </c>
      <c r="G17" s="58">
        <v>120</v>
      </c>
      <c r="H17" s="26">
        <f t="shared" si="2"/>
        <v>52.9</v>
      </c>
    </row>
    <row r="18" spans="1:8" ht="47.25">
      <c r="A18" s="15" t="s">
        <v>44</v>
      </c>
      <c r="B18" s="57">
        <v>291</v>
      </c>
      <c r="C18" s="58">
        <v>245</v>
      </c>
      <c r="D18" s="64">
        <v>355</v>
      </c>
      <c r="E18" s="58">
        <v>375</v>
      </c>
      <c r="F18" s="57">
        <v>191</v>
      </c>
      <c r="G18" s="58">
        <v>76</v>
      </c>
      <c r="H18" s="26">
        <f t="shared" si="2"/>
        <v>39.8</v>
      </c>
    </row>
    <row r="19" spans="1:8" ht="15.75">
      <c r="A19" s="15" t="s">
        <v>12</v>
      </c>
      <c r="B19" s="57">
        <v>1000</v>
      </c>
      <c r="C19" s="58">
        <v>156</v>
      </c>
      <c r="D19" s="64">
        <v>1392</v>
      </c>
      <c r="E19" s="58">
        <v>1488</v>
      </c>
      <c r="F19" s="57">
        <v>1000</v>
      </c>
      <c r="G19" s="58">
        <v>136</v>
      </c>
      <c r="H19" s="26">
        <f t="shared" si="2"/>
        <v>13.6</v>
      </c>
    </row>
    <row r="20" spans="1:8" ht="63">
      <c r="A20" s="15" t="s">
        <v>61</v>
      </c>
      <c r="B20" s="57">
        <v>0</v>
      </c>
      <c r="C20" s="58">
        <v>17</v>
      </c>
      <c r="D20" s="64">
        <v>7</v>
      </c>
      <c r="E20" s="58">
        <v>1750</v>
      </c>
      <c r="F20" s="57">
        <v>0</v>
      </c>
      <c r="G20" s="58">
        <v>4</v>
      </c>
      <c r="H20" s="26">
        <v>0</v>
      </c>
    </row>
    <row r="21" spans="1:8" ht="31.5">
      <c r="A21" s="15" t="s">
        <v>13</v>
      </c>
      <c r="B21" s="24">
        <v>1380</v>
      </c>
      <c r="C21" s="7">
        <v>1382</v>
      </c>
      <c r="D21" s="46">
        <v>5075</v>
      </c>
      <c r="E21" s="7">
        <v>5076</v>
      </c>
      <c r="F21" s="24">
        <v>393</v>
      </c>
      <c r="G21" s="7">
        <v>422</v>
      </c>
      <c r="H21" s="26">
        <f t="shared" si="2"/>
        <v>107.4</v>
      </c>
    </row>
    <row r="22" spans="1:8" ht="31.5">
      <c r="A22" s="16" t="s">
        <v>14</v>
      </c>
      <c r="B22" s="32">
        <f aca="true" t="shared" si="3" ref="B22:G22">B15+B7</f>
        <v>154823</v>
      </c>
      <c r="C22" s="32">
        <f t="shared" si="3"/>
        <v>37304</v>
      </c>
      <c r="D22" s="21">
        <f t="shared" si="3"/>
        <v>165170</v>
      </c>
      <c r="E22" s="32">
        <f t="shared" si="3"/>
        <v>170497</v>
      </c>
      <c r="F22" s="32">
        <f t="shared" si="3"/>
        <v>158497</v>
      </c>
      <c r="G22" s="32">
        <f t="shared" si="3"/>
        <v>38000</v>
      </c>
      <c r="H22" s="26">
        <f t="shared" si="2"/>
        <v>24</v>
      </c>
    </row>
    <row r="23" spans="1:8" ht="31.5">
      <c r="A23" s="18" t="s">
        <v>54</v>
      </c>
      <c r="B23" s="29">
        <v>397904</v>
      </c>
      <c r="C23" s="52">
        <v>104862</v>
      </c>
      <c r="D23" s="66">
        <v>452954</v>
      </c>
      <c r="E23" s="52">
        <v>452954</v>
      </c>
      <c r="F23" s="29">
        <v>371714</v>
      </c>
      <c r="G23" s="52">
        <v>107537</v>
      </c>
      <c r="H23" s="33">
        <f t="shared" si="2"/>
        <v>28.9</v>
      </c>
    </row>
    <row r="24" spans="1:8" ht="48" thickBot="1">
      <c r="A24" s="16" t="s">
        <v>97</v>
      </c>
      <c r="B24" s="27">
        <v>0</v>
      </c>
      <c r="C24" s="8">
        <v>-1484</v>
      </c>
      <c r="D24" s="13">
        <v>-2754</v>
      </c>
      <c r="E24" s="8">
        <v>-2754</v>
      </c>
      <c r="F24" s="27">
        <v>0</v>
      </c>
      <c r="G24" s="8">
        <v>-76</v>
      </c>
      <c r="H24" s="28" t="s">
        <v>8</v>
      </c>
    </row>
    <row r="25" spans="1:8" ht="28.5" customHeight="1" thickBot="1" thickTop="1">
      <c r="A25" s="6" t="s">
        <v>15</v>
      </c>
      <c r="B25" s="30">
        <f>B22+B23+B24</f>
        <v>552727</v>
      </c>
      <c r="C25" s="30">
        <f>C24+C23+C22</f>
        <v>140682</v>
      </c>
      <c r="D25" s="67">
        <f>D22+D23+D24</f>
        <v>615370</v>
      </c>
      <c r="E25" s="30">
        <f>E22+E23+E24</f>
        <v>620697</v>
      </c>
      <c r="F25" s="30">
        <f>F22+F23</f>
        <v>530211</v>
      </c>
      <c r="G25" s="30">
        <f>G24+G23+G22</f>
        <v>145461</v>
      </c>
      <c r="H25" s="19">
        <f>ROUND(G25/F25*100,1)</f>
        <v>27.4</v>
      </c>
    </row>
    <row r="26" spans="1:8" ht="28.5" customHeight="1" hidden="1" thickTop="1">
      <c r="A26" s="2"/>
      <c r="B26" s="3"/>
      <c r="C26" s="3"/>
      <c r="D26" s="3"/>
      <c r="E26" s="3"/>
      <c r="F26" s="3"/>
      <c r="G26" s="3"/>
      <c r="H26" s="3"/>
    </row>
    <row r="27" spans="1:8" ht="16.5" thickTop="1">
      <c r="A27" s="45" t="s">
        <v>40</v>
      </c>
      <c r="B27" s="45"/>
      <c r="C27" s="45"/>
      <c r="D27" s="45"/>
      <c r="E27" s="45"/>
      <c r="F27" s="45"/>
      <c r="G27" s="45"/>
      <c r="H27" s="4"/>
    </row>
    <row r="28" spans="1:8" ht="15.75">
      <c r="A28" s="45" t="s">
        <v>41</v>
      </c>
      <c r="B28" s="45"/>
      <c r="C28" s="45"/>
      <c r="D28" s="45"/>
      <c r="E28" s="45"/>
      <c r="F28" s="45" t="s">
        <v>42</v>
      </c>
      <c r="G28" s="45"/>
      <c r="H28" s="4"/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4"/>
      <c r="B42" s="4"/>
      <c r="C42" s="4"/>
      <c r="D42" s="4"/>
      <c r="E42" s="4"/>
      <c r="F42" s="4"/>
      <c r="G42" s="4"/>
      <c r="H42" s="4"/>
    </row>
    <row r="43" spans="1:8" ht="12.75">
      <c r="A43" s="4"/>
      <c r="B43" s="4"/>
      <c r="C43" s="4"/>
      <c r="D43" s="4"/>
      <c r="E43" s="4"/>
      <c r="F43" s="4"/>
      <c r="G43" s="4"/>
      <c r="H43" s="4"/>
    </row>
  </sheetData>
  <sheetProtection/>
  <mergeCells count="3">
    <mergeCell ref="A2:H2"/>
    <mergeCell ref="A3:H3"/>
    <mergeCell ref="A4:H4"/>
  </mergeCells>
  <printOptions horizontalCentered="1"/>
  <pageMargins left="0.5511811023622047" right="0.4330708661417323" top="0.35433070866141736" bottom="0.3149606299212598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7"/>
  <sheetViews>
    <sheetView zoomScalePageLayoutView="0" workbookViewId="0" topLeftCell="A12">
      <selection activeCell="A18" sqref="A18"/>
    </sheetView>
  </sheetViews>
  <sheetFormatPr defaultColWidth="9.00390625" defaultRowHeight="12.75"/>
  <cols>
    <col min="1" max="1" width="30.00390625" style="4" customWidth="1"/>
    <col min="2" max="7" width="9.125" style="4" customWidth="1"/>
    <col min="8" max="8" width="9.75390625" style="4" customWidth="1"/>
    <col min="9" max="16384" width="9.125" style="4" customWidth="1"/>
  </cols>
  <sheetData>
    <row r="1" ht="5.25" customHeight="1" hidden="1"/>
    <row r="2" spans="1:8" ht="15.75" customHeight="1">
      <c r="A2" s="84" t="s">
        <v>36</v>
      </c>
      <c r="B2" s="84"/>
      <c r="C2" s="84"/>
      <c r="D2" s="84"/>
      <c r="E2" s="84"/>
      <c r="F2" s="84"/>
      <c r="G2" s="84"/>
      <c r="H2" s="84"/>
    </row>
    <row r="3" spans="1:8" ht="14.25" customHeight="1">
      <c r="A3" s="84" t="s">
        <v>37</v>
      </c>
      <c r="B3" s="84"/>
      <c r="C3" s="84"/>
      <c r="D3" s="84"/>
      <c r="E3" s="84"/>
      <c r="F3" s="84"/>
      <c r="G3" s="84"/>
      <c r="H3" s="84"/>
    </row>
    <row r="4" spans="1:8" ht="15" customHeight="1" thickBot="1">
      <c r="A4" s="84" t="s">
        <v>98</v>
      </c>
      <c r="B4" s="84"/>
      <c r="C4" s="84"/>
      <c r="D4" s="84"/>
      <c r="E4" s="84"/>
      <c r="F4" s="84"/>
      <c r="G4" s="84"/>
      <c r="H4" s="84"/>
    </row>
    <row r="5" ht="2.25" customHeight="1" hidden="1" thickBot="1"/>
    <row r="6" spans="1:9" ht="65.25" thickBot="1" thickTop="1">
      <c r="A6" s="35"/>
      <c r="B6" s="54" t="s">
        <v>74</v>
      </c>
      <c r="C6" s="55" t="s">
        <v>75</v>
      </c>
      <c r="D6" s="10" t="s">
        <v>86</v>
      </c>
      <c r="E6" s="31" t="s">
        <v>87</v>
      </c>
      <c r="F6" s="54" t="s">
        <v>99</v>
      </c>
      <c r="G6" s="56" t="s">
        <v>105</v>
      </c>
      <c r="H6" s="9" t="s">
        <v>0</v>
      </c>
      <c r="I6" s="34"/>
    </row>
    <row r="7" spans="1:9" ht="29.25" thickTop="1">
      <c r="A7" s="36" t="s">
        <v>18</v>
      </c>
      <c r="B7" s="50">
        <f>B8+B9+B10+B13+B14+B15+B12</f>
        <v>55605</v>
      </c>
      <c r="C7" s="50">
        <f>C8+C9+C10+C13+C14+C15+C12</f>
        <v>13970</v>
      </c>
      <c r="D7" s="68">
        <f>D8+D9+D10+D11+D13+D15+D12</f>
        <v>76305</v>
      </c>
      <c r="E7" s="68">
        <f>E8+E9+E10+E11+E13+E15+E12</f>
        <v>75374</v>
      </c>
      <c r="F7" s="50">
        <f>F8+F9+F10+F13+F14+F15+F12+F11</f>
        <v>58560</v>
      </c>
      <c r="G7" s="50">
        <f>G8+G9+G10+G13+G14+G15+G12</f>
        <v>18280</v>
      </c>
      <c r="H7" s="63">
        <f>G7/F7*100</f>
        <v>31.215846994535518</v>
      </c>
      <c r="I7" s="34"/>
    </row>
    <row r="8" spans="1:9" ht="15">
      <c r="A8" s="37" t="s">
        <v>39</v>
      </c>
      <c r="B8" s="24">
        <v>9371</v>
      </c>
      <c r="C8" s="7">
        <v>1209</v>
      </c>
      <c r="D8" s="46">
        <v>11800</v>
      </c>
      <c r="E8" s="7">
        <v>11646</v>
      </c>
      <c r="F8" s="24">
        <v>9652</v>
      </c>
      <c r="G8" s="7">
        <v>2337</v>
      </c>
      <c r="H8" s="63">
        <f>G8/F8*100</f>
        <v>24.21259842519685</v>
      </c>
      <c r="I8" s="34"/>
    </row>
    <row r="9" spans="1:9" ht="15">
      <c r="A9" s="38" t="s">
        <v>19</v>
      </c>
      <c r="B9" s="24">
        <v>6380</v>
      </c>
      <c r="C9" s="7">
        <v>2016</v>
      </c>
      <c r="D9" s="46">
        <v>9954</v>
      </c>
      <c r="E9" s="7">
        <v>9934</v>
      </c>
      <c r="F9" s="24">
        <v>7175</v>
      </c>
      <c r="G9" s="7">
        <v>2728</v>
      </c>
      <c r="H9" s="63">
        <f>G9/F9*100</f>
        <v>38.02090592334495</v>
      </c>
      <c r="I9" s="34"/>
    </row>
    <row r="10" spans="1:9" ht="15">
      <c r="A10" s="38" t="s">
        <v>20</v>
      </c>
      <c r="B10" s="24">
        <v>22144</v>
      </c>
      <c r="C10" s="7">
        <v>6926</v>
      </c>
      <c r="D10" s="46">
        <v>33395</v>
      </c>
      <c r="E10" s="7">
        <v>32892</v>
      </c>
      <c r="F10" s="24">
        <v>24139</v>
      </c>
      <c r="G10" s="7">
        <v>7957</v>
      </c>
      <c r="H10" s="63">
        <f>G10/F10*100</f>
        <v>32.96325448444426</v>
      </c>
      <c r="I10" s="34"/>
    </row>
    <row r="11" spans="1:9" ht="15">
      <c r="A11" s="38" t="s">
        <v>51</v>
      </c>
      <c r="B11" s="24">
        <v>0</v>
      </c>
      <c r="C11" s="7">
        <v>0</v>
      </c>
      <c r="D11" s="46">
        <v>3</v>
      </c>
      <c r="E11" s="7">
        <v>3</v>
      </c>
      <c r="F11" s="24">
        <v>14</v>
      </c>
      <c r="G11" s="7">
        <v>0</v>
      </c>
      <c r="H11" s="63">
        <v>0</v>
      </c>
      <c r="I11" s="34"/>
    </row>
    <row r="12" spans="1:9" ht="29.25" customHeight="1">
      <c r="A12" s="38" t="s">
        <v>82</v>
      </c>
      <c r="B12" s="24">
        <v>917</v>
      </c>
      <c r="C12" s="7">
        <v>0</v>
      </c>
      <c r="D12" s="46">
        <v>917</v>
      </c>
      <c r="E12" s="7">
        <v>917</v>
      </c>
      <c r="F12" s="24">
        <v>0</v>
      </c>
      <c r="G12" s="7">
        <v>0</v>
      </c>
      <c r="H12" s="63">
        <v>0</v>
      </c>
      <c r="I12" s="34"/>
    </row>
    <row r="13" spans="1:9" ht="30">
      <c r="A13" s="38" t="s">
        <v>43</v>
      </c>
      <c r="B13" s="24">
        <v>4024</v>
      </c>
      <c r="C13" s="7">
        <v>1423</v>
      </c>
      <c r="D13" s="46">
        <v>6080</v>
      </c>
      <c r="E13" s="7">
        <v>6066</v>
      </c>
      <c r="F13" s="24">
        <v>4532</v>
      </c>
      <c r="G13" s="7">
        <v>1441</v>
      </c>
      <c r="H13" s="63">
        <f aca="true" t="shared" si="0" ref="H13:H18">G13/F13*100</f>
        <v>31.79611650485437</v>
      </c>
      <c r="I13" s="34"/>
    </row>
    <row r="14" spans="1:9" ht="15">
      <c r="A14" s="38" t="s">
        <v>59</v>
      </c>
      <c r="B14" s="24">
        <v>1202</v>
      </c>
      <c r="C14" s="7">
        <v>0</v>
      </c>
      <c r="D14" s="46">
        <v>0</v>
      </c>
      <c r="E14" s="7">
        <v>0</v>
      </c>
      <c r="F14" s="24">
        <v>1020</v>
      </c>
      <c r="G14" s="7">
        <v>0</v>
      </c>
      <c r="H14" s="63">
        <f t="shared" si="0"/>
        <v>0</v>
      </c>
      <c r="I14" s="34"/>
    </row>
    <row r="15" spans="1:9" ht="30">
      <c r="A15" s="38" t="s">
        <v>21</v>
      </c>
      <c r="B15" s="24">
        <v>11567</v>
      </c>
      <c r="C15" s="7">
        <v>2396</v>
      </c>
      <c r="D15" s="46">
        <v>14156</v>
      </c>
      <c r="E15" s="7">
        <v>13916</v>
      </c>
      <c r="F15" s="24">
        <v>12028</v>
      </c>
      <c r="G15" s="7">
        <v>3817</v>
      </c>
      <c r="H15" s="63">
        <f t="shared" si="0"/>
        <v>31.73428666444962</v>
      </c>
      <c r="I15" s="34"/>
    </row>
    <row r="16" spans="1:9" ht="14.25">
      <c r="A16" s="39" t="s">
        <v>22</v>
      </c>
      <c r="B16" s="27">
        <v>1556</v>
      </c>
      <c r="C16" s="8">
        <v>0</v>
      </c>
      <c r="D16" s="13">
        <v>1556</v>
      </c>
      <c r="E16" s="8">
        <v>1556</v>
      </c>
      <c r="F16" s="27">
        <v>1470</v>
      </c>
      <c r="G16" s="8">
        <v>0</v>
      </c>
      <c r="H16" s="63">
        <f t="shared" si="0"/>
        <v>0</v>
      </c>
      <c r="I16" s="34"/>
    </row>
    <row r="17" spans="1:9" ht="46.5" customHeight="1">
      <c r="A17" s="39" t="s">
        <v>46</v>
      </c>
      <c r="B17" s="27">
        <f>B19+B20</f>
        <v>990</v>
      </c>
      <c r="C17" s="27">
        <f>C19+C20</f>
        <v>182</v>
      </c>
      <c r="D17" s="27">
        <f>D19+D20</f>
        <v>2778</v>
      </c>
      <c r="E17" s="27">
        <f>E19+E20</f>
        <v>2769</v>
      </c>
      <c r="F17" s="27">
        <f>F19+F20+F18</f>
        <v>1260</v>
      </c>
      <c r="G17" s="27">
        <f>G19+G20</f>
        <v>231</v>
      </c>
      <c r="H17" s="63">
        <f t="shared" si="0"/>
        <v>18.333333333333332</v>
      </c>
      <c r="I17" s="34"/>
    </row>
    <row r="18" spans="1:9" ht="18" customHeight="1">
      <c r="A18" s="38" t="s">
        <v>96</v>
      </c>
      <c r="B18" s="24">
        <v>0</v>
      </c>
      <c r="C18" s="46">
        <v>0</v>
      </c>
      <c r="D18" s="46">
        <v>0</v>
      </c>
      <c r="E18" s="46">
        <v>0</v>
      </c>
      <c r="F18" s="24">
        <v>216</v>
      </c>
      <c r="G18" s="46">
        <v>0</v>
      </c>
      <c r="H18" s="63">
        <f t="shared" si="0"/>
        <v>0</v>
      </c>
      <c r="I18" s="34"/>
    </row>
    <row r="19" spans="1:9" ht="30">
      <c r="A19" s="38" t="s">
        <v>83</v>
      </c>
      <c r="B19" s="24">
        <v>0</v>
      </c>
      <c r="C19" s="46">
        <v>0</v>
      </c>
      <c r="D19" s="46">
        <v>1808</v>
      </c>
      <c r="E19" s="7">
        <v>1799</v>
      </c>
      <c r="F19" s="24">
        <v>0</v>
      </c>
      <c r="G19" s="46">
        <v>0</v>
      </c>
      <c r="H19" s="63">
        <v>0</v>
      </c>
      <c r="I19" s="34"/>
    </row>
    <row r="20" spans="1:9" ht="15">
      <c r="A20" s="38" t="s">
        <v>58</v>
      </c>
      <c r="B20" s="24">
        <v>990</v>
      </c>
      <c r="C20" s="46">
        <v>182</v>
      </c>
      <c r="D20" s="46">
        <v>970</v>
      </c>
      <c r="E20" s="46">
        <v>970</v>
      </c>
      <c r="F20" s="24">
        <v>1044</v>
      </c>
      <c r="G20" s="46">
        <v>231</v>
      </c>
      <c r="H20" s="63">
        <f>G20/F20*100</f>
        <v>22.126436781609197</v>
      </c>
      <c r="I20" s="34"/>
    </row>
    <row r="21" spans="1:9" ht="19.5" customHeight="1">
      <c r="A21" s="39" t="s">
        <v>23</v>
      </c>
      <c r="B21" s="25">
        <f>B22+B23+B25</f>
        <v>17634</v>
      </c>
      <c r="C21" s="25">
        <f>C22+C23+C25</f>
        <v>347</v>
      </c>
      <c r="D21" s="12">
        <f>D22+D23+D24+D25</f>
        <v>17532</v>
      </c>
      <c r="E21" s="12">
        <f>E22+E23+E24+E25</f>
        <v>17420</v>
      </c>
      <c r="F21" s="25">
        <f>F22+F23+F25+F24</f>
        <v>23013</v>
      </c>
      <c r="G21" s="25">
        <f>G22+G23+G25+G24</f>
        <v>1908</v>
      </c>
      <c r="H21" s="63">
        <f>G21/F21*100</f>
        <v>8.290965975752835</v>
      </c>
      <c r="I21" s="34"/>
    </row>
    <row r="22" spans="1:9" ht="30">
      <c r="A22" s="38" t="s">
        <v>62</v>
      </c>
      <c r="B22" s="24">
        <v>927</v>
      </c>
      <c r="C22" s="7">
        <v>0</v>
      </c>
      <c r="D22" s="46">
        <v>927</v>
      </c>
      <c r="E22" s="46">
        <v>923</v>
      </c>
      <c r="F22" s="24">
        <v>921</v>
      </c>
      <c r="G22" s="7">
        <v>0</v>
      </c>
      <c r="H22" s="63">
        <v>0</v>
      </c>
      <c r="I22" s="34"/>
    </row>
    <row r="23" spans="1:9" ht="15">
      <c r="A23" s="38" t="s">
        <v>67</v>
      </c>
      <c r="B23" s="24">
        <v>16402</v>
      </c>
      <c r="C23" s="7">
        <v>300</v>
      </c>
      <c r="D23" s="46">
        <v>16300</v>
      </c>
      <c r="E23" s="7">
        <v>16192</v>
      </c>
      <c r="F23" s="24">
        <v>15939</v>
      </c>
      <c r="G23" s="7">
        <v>0</v>
      </c>
      <c r="H23" s="63">
        <f>G23/F23*100</f>
        <v>0</v>
      </c>
      <c r="I23" s="34"/>
    </row>
    <row r="24" spans="1:9" ht="15">
      <c r="A24" s="38" t="s">
        <v>91</v>
      </c>
      <c r="B24" s="24">
        <v>0</v>
      </c>
      <c r="C24" s="7">
        <v>0</v>
      </c>
      <c r="D24" s="46">
        <v>0</v>
      </c>
      <c r="E24" s="7">
        <v>0</v>
      </c>
      <c r="F24" s="24">
        <v>6075</v>
      </c>
      <c r="G24" s="7">
        <v>1830</v>
      </c>
      <c r="H24" s="63">
        <f>G24/F24*100</f>
        <v>30.12345679012346</v>
      </c>
      <c r="I24" s="34"/>
    </row>
    <row r="25" spans="1:9" ht="30">
      <c r="A25" s="38" t="s">
        <v>57</v>
      </c>
      <c r="B25" s="24">
        <v>305</v>
      </c>
      <c r="C25" s="7">
        <v>47</v>
      </c>
      <c r="D25" s="46">
        <v>305</v>
      </c>
      <c r="E25" s="7">
        <v>305</v>
      </c>
      <c r="F25" s="24">
        <v>78</v>
      </c>
      <c r="G25" s="7">
        <v>78</v>
      </c>
      <c r="H25" s="63">
        <f>G25/F25*100</f>
        <v>100</v>
      </c>
      <c r="I25" s="34"/>
    </row>
    <row r="26" spans="1:9" ht="28.5">
      <c r="A26" s="39" t="s">
        <v>24</v>
      </c>
      <c r="B26" s="25">
        <f aca="true" t="shared" si="1" ref="B26:G26">B27+B28+B29</f>
        <v>27867</v>
      </c>
      <c r="C26" s="25">
        <f t="shared" si="1"/>
        <v>7208</v>
      </c>
      <c r="D26" s="12">
        <f t="shared" si="1"/>
        <v>38852</v>
      </c>
      <c r="E26" s="25">
        <f t="shared" si="1"/>
        <v>36693</v>
      </c>
      <c r="F26" s="25">
        <f t="shared" si="1"/>
        <v>15781</v>
      </c>
      <c r="G26" s="25">
        <f t="shared" si="1"/>
        <v>3488</v>
      </c>
      <c r="H26" s="63">
        <f>G26/F26*100</f>
        <v>22.10252835688486</v>
      </c>
      <c r="I26" s="34"/>
    </row>
    <row r="27" spans="1:9" ht="15">
      <c r="A27" s="38" t="s">
        <v>25</v>
      </c>
      <c r="B27" s="24">
        <v>370</v>
      </c>
      <c r="C27" s="7">
        <v>0</v>
      </c>
      <c r="D27" s="46">
        <v>374</v>
      </c>
      <c r="E27" s="7">
        <v>374</v>
      </c>
      <c r="F27" s="24">
        <v>0</v>
      </c>
      <c r="G27" s="7">
        <v>0</v>
      </c>
      <c r="H27" s="63">
        <v>0</v>
      </c>
      <c r="I27" s="34"/>
    </row>
    <row r="28" spans="1:9" ht="15">
      <c r="A28" s="38" t="s">
        <v>26</v>
      </c>
      <c r="B28" s="24">
        <v>0</v>
      </c>
      <c r="C28" s="7">
        <v>0</v>
      </c>
      <c r="D28" s="46">
        <v>0</v>
      </c>
      <c r="E28" s="7">
        <v>0</v>
      </c>
      <c r="F28" s="24">
        <v>0</v>
      </c>
      <c r="G28" s="7">
        <v>0</v>
      </c>
      <c r="H28" s="63">
        <v>0</v>
      </c>
      <c r="I28" s="34"/>
    </row>
    <row r="29" spans="1:9" ht="15">
      <c r="A29" s="38" t="s">
        <v>27</v>
      </c>
      <c r="B29" s="24">
        <v>27497</v>
      </c>
      <c r="C29" s="7">
        <v>7208</v>
      </c>
      <c r="D29" s="46">
        <v>38478</v>
      </c>
      <c r="E29" s="7">
        <v>36319</v>
      </c>
      <c r="F29" s="24">
        <v>15781</v>
      </c>
      <c r="G29" s="7">
        <v>3488</v>
      </c>
      <c r="H29" s="63">
        <f aca="true" t="shared" si="2" ref="H29:H50">G29/F29*100</f>
        <v>22.10252835688486</v>
      </c>
      <c r="I29" s="34"/>
    </row>
    <row r="30" spans="1:9" ht="28.5">
      <c r="A30" s="39" t="s">
        <v>50</v>
      </c>
      <c r="B30" s="27">
        <f aca="true" t="shared" si="3" ref="B30:G30">B31</f>
        <v>660</v>
      </c>
      <c r="C30" s="27">
        <f t="shared" si="3"/>
        <v>0</v>
      </c>
      <c r="D30" s="13">
        <f t="shared" si="3"/>
        <v>571</v>
      </c>
      <c r="E30" s="13">
        <f t="shared" si="3"/>
        <v>571</v>
      </c>
      <c r="F30" s="27">
        <f t="shared" si="3"/>
        <v>227</v>
      </c>
      <c r="G30" s="27">
        <f t="shared" si="3"/>
        <v>0</v>
      </c>
      <c r="H30" s="63">
        <f t="shared" si="2"/>
        <v>0</v>
      </c>
      <c r="I30" s="34"/>
    </row>
    <row r="31" spans="1:9" ht="15">
      <c r="A31" s="53" t="s">
        <v>60</v>
      </c>
      <c r="B31" s="24">
        <v>660</v>
      </c>
      <c r="C31" s="7">
        <v>0</v>
      </c>
      <c r="D31" s="46">
        <v>571</v>
      </c>
      <c r="E31" s="7">
        <v>571</v>
      </c>
      <c r="F31" s="24">
        <v>227</v>
      </c>
      <c r="G31" s="7">
        <v>0</v>
      </c>
      <c r="H31" s="63">
        <f t="shared" si="2"/>
        <v>0</v>
      </c>
      <c r="I31" s="34"/>
    </row>
    <row r="32" spans="1:9" ht="14.25">
      <c r="A32" s="39" t="s">
        <v>47</v>
      </c>
      <c r="B32" s="25">
        <f aca="true" t="shared" si="4" ref="B32:G32">B33+B34+B35+B36+B37</f>
        <v>383550</v>
      </c>
      <c r="C32" s="25">
        <f t="shared" si="4"/>
        <v>86628</v>
      </c>
      <c r="D32" s="12">
        <f t="shared" si="4"/>
        <v>382517</v>
      </c>
      <c r="E32" s="25">
        <f t="shared" si="4"/>
        <v>363947</v>
      </c>
      <c r="F32" s="25">
        <f t="shared" si="4"/>
        <v>371618</v>
      </c>
      <c r="G32" s="25">
        <f t="shared" si="4"/>
        <v>88521</v>
      </c>
      <c r="H32" s="63">
        <f t="shared" si="2"/>
        <v>23.82042850453961</v>
      </c>
      <c r="I32" s="34"/>
    </row>
    <row r="33" spans="1:9" ht="15">
      <c r="A33" s="38" t="s">
        <v>28</v>
      </c>
      <c r="B33" s="24">
        <v>68272</v>
      </c>
      <c r="C33" s="7">
        <v>15894</v>
      </c>
      <c r="D33" s="46">
        <v>69744</v>
      </c>
      <c r="E33" s="7">
        <v>64653</v>
      </c>
      <c r="F33" s="24">
        <v>68574</v>
      </c>
      <c r="G33" s="7">
        <v>18332</v>
      </c>
      <c r="H33" s="63">
        <f t="shared" si="2"/>
        <v>26.733164173010177</v>
      </c>
      <c r="I33" s="34"/>
    </row>
    <row r="34" spans="1:9" ht="15">
      <c r="A34" s="38" t="s">
        <v>29</v>
      </c>
      <c r="B34" s="24">
        <v>302018</v>
      </c>
      <c r="C34" s="7">
        <v>67697</v>
      </c>
      <c r="D34" s="46">
        <v>290220</v>
      </c>
      <c r="E34" s="7">
        <v>276866</v>
      </c>
      <c r="F34" s="24">
        <v>289712</v>
      </c>
      <c r="G34" s="7">
        <v>67045</v>
      </c>
      <c r="H34" s="63">
        <f t="shared" si="2"/>
        <v>23.141947865466395</v>
      </c>
      <c r="I34" s="34"/>
    </row>
    <row r="35" spans="1:9" ht="15.75">
      <c r="A35" s="61" t="s">
        <v>56</v>
      </c>
      <c r="B35" s="24">
        <v>0</v>
      </c>
      <c r="C35" s="7">
        <v>0</v>
      </c>
      <c r="D35" s="46">
        <v>0</v>
      </c>
      <c r="E35" s="7">
        <v>0</v>
      </c>
      <c r="F35" s="24">
        <v>0</v>
      </c>
      <c r="G35" s="7">
        <v>0</v>
      </c>
      <c r="H35" s="63">
        <v>0</v>
      </c>
      <c r="I35" s="34"/>
    </row>
    <row r="36" spans="1:9" ht="30">
      <c r="A36" s="38" t="s">
        <v>30</v>
      </c>
      <c r="B36" s="24">
        <v>2088</v>
      </c>
      <c r="C36" s="7">
        <v>739</v>
      </c>
      <c r="D36" s="46">
        <v>6672</v>
      </c>
      <c r="E36" s="7">
        <v>6614</v>
      </c>
      <c r="F36" s="24">
        <v>2057</v>
      </c>
      <c r="G36" s="7">
        <v>614</v>
      </c>
      <c r="H36" s="63">
        <f t="shared" si="2"/>
        <v>29.8492950899368</v>
      </c>
      <c r="I36" s="34"/>
    </row>
    <row r="37" spans="1:9" ht="30">
      <c r="A37" s="38" t="s">
        <v>31</v>
      </c>
      <c r="B37" s="24">
        <v>11172</v>
      </c>
      <c r="C37" s="7">
        <v>2298</v>
      </c>
      <c r="D37" s="46">
        <v>15881</v>
      </c>
      <c r="E37" s="7">
        <v>15814</v>
      </c>
      <c r="F37" s="24">
        <v>11275</v>
      </c>
      <c r="G37" s="7">
        <v>2530</v>
      </c>
      <c r="H37" s="63">
        <f t="shared" si="2"/>
        <v>22.439024390243905</v>
      </c>
      <c r="I37" s="34"/>
    </row>
    <row r="38" spans="1:9" ht="33" customHeight="1">
      <c r="A38" s="39" t="s">
        <v>48</v>
      </c>
      <c r="B38" s="25">
        <f aca="true" t="shared" si="5" ref="B38:G38">B39+B40+B41</f>
        <v>56848</v>
      </c>
      <c r="C38" s="25">
        <f t="shared" si="5"/>
        <v>11602</v>
      </c>
      <c r="D38" s="12">
        <f t="shared" si="5"/>
        <v>52631</v>
      </c>
      <c r="E38" s="25">
        <f t="shared" si="5"/>
        <v>52197</v>
      </c>
      <c r="F38" s="25">
        <f t="shared" si="5"/>
        <v>53273</v>
      </c>
      <c r="G38" s="25">
        <f t="shared" si="5"/>
        <v>13767</v>
      </c>
      <c r="H38" s="63">
        <f t="shared" si="2"/>
        <v>25.842359168809715</v>
      </c>
      <c r="I38" s="34"/>
    </row>
    <row r="39" spans="1:9" ht="15">
      <c r="A39" s="38" t="s">
        <v>32</v>
      </c>
      <c r="B39" s="24">
        <v>54049</v>
      </c>
      <c r="C39" s="7">
        <v>10954</v>
      </c>
      <c r="D39" s="46">
        <v>50150</v>
      </c>
      <c r="E39" s="7">
        <v>49809</v>
      </c>
      <c r="F39" s="24">
        <v>50639</v>
      </c>
      <c r="G39" s="7">
        <v>13205</v>
      </c>
      <c r="H39" s="63">
        <f t="shared" si="2"/>
        <v>26.07673927210253</v>
      </c>
      <c r="I39" s="34"/>
    </row>
    <row r="40" spans="1:9" ht="15">
      <c r="A40" s="38" t="s">
        <v>33</v>
      </c>
      <c r="B40" s="24">
        <v>1542</v>
      </c>
      <c r="C40" s="7">
        <v>405</v>
      </c>
      <c r="D40" s="46">
        <v>1310</v>
      </c>
      <c r="E40" s="7">
        <v>1274</v>
      </c>
      <c r="F40" s="24">
        <v>1334</v>
      </c>
      <c r="G40" s="7">
        <v>274</v>
      </c>
      <c r="H40" s="63">
        <f t="shared" si="2"/>
        <v>20.539730134932537</v>
      </c>
      <c r="I40" s="34"/>
    </row>
    <row r="41" spans="1:9" ht="30">
      <c r="A41" s="38" t="s">
        <v>52</v>
      </c>
      <c r="B41" s="24">
        <v>1257</v>
      </c>
      <c r="C41" s="46">
        <v>243</v>
      </c>
      <c r="D41" s="46">
        <v>1171</v>
      </c>
      <c r="E41" s="46">
        <v>1114</v>
      </c>
      <c r="F41" s="24">
        <v>1300</v>
      </c>
      <c r="G41" s="46">
        <v>288</v>
      </c>
      <c r="H41" s="63">
        <f t="shared" si="2"/>
        <v>22.153846153846153</v>
      </c>
      <c r="I41" s="34"/>
    </row>
    <row r="42" spans="1:9" ht="19.5" customHeight="1">
      <c r="A42" s="39" t="s">
        <v>64</v>
      </c>
      <c r="B42" s="25">
        <f aca="true" t="shared" si="6" ref="B42:G42">B43</f>
        <v>250</v>
      </c>
      <c r="C42" s="25">
        <f t="shared" si="6"/>
        <v>0</v>
      </c>
      <c r="D42" s="12">
        <f t="shared" si="6"/>
        <v>250</v>
      </c>
      <c r="E42" s="25">
        <f t="shared" si="6"/>
        <v>250</v>
      </c>
      <c r="F42" s="25">
        <f t="shared" si="6"/>
        <v>265</v>
      </c>
      <c r="G42" s="25">
        <f t="shared" si="6"/>
        <v>0</v>
      </c>
      <c r="H42" s="63">
        <f t="shared" si="2"/>
        <v>0</v>
      </c>
      <c r="I42" s="34"/>
    </row>
    <row r="43" spans="1:9" ht="30.75" customHeight="1">
      <c r="A43" s="38" t="s">
        <v>65</v>
      </c>
      <c r="B43" s="24">
        <v>250</v>
      </c>
      <c r="C43" s="7">
        <v>0</v>
      </c>
      <c r="D43" s="46">
        <v>250</v>
      </c>
      <c r="E43" s="7">
        <v>250</v>
      </c>
      <c r="F43" s="24">
        <v>265</v>
      </c>
      <c r="G43" s="7">
        <v>0</v>
      </c>
      <c r="H43" s="63">
        <f t="shared" si="2"/>
        <v>0</v>
      </c>
      <c r="I43" s="34"/>
    </row>
    <row r="44" spans="1:9" ht="14.25">
      <c r="A44" s="39" t="s">
        <v>49</v>
      </c>
      <c r="B44" s="25">
        <f>B45+B46</f>
        <v>7997</v>
      </c>
      <c r="C44" s="25">
        <f>C45+C46</f>
        <v>1854</v>
      </c>
      <c r="D44" s="12">
        <f>D45+D46+D47</f>
        <v>48584</v>
      </c>
      <c r="E44" s="25">
        <f>E45+E46+E47</f>
        <v>48563</v>
      </c>
      <c r="F44" s="25">
        <f>F45+F46</f>
        <v>10693</v>
      </c>
      <c r="G44" s="25">
        <f>G45+G46</f>
        <v>2578</v>
      </c>
      <c r="H44" s="63">
        <f t="shared" si="2"/>
        <v>24.10923033760404</v>
      </c>
      <c r="I44" s="34"/>
    </row>
    <row r="45" spans="1:9" ht="15">
      <c r="A45" s="38" t="s">
        <v>45</v>
      </c>
      <c r="B45" s="49">
        <v>1020</v>
      </c>
      <c r="C45" s="51">
        <v>0</v>
      </c>
      <c r="D45" s="20">
        <v>191</v>
      </c>
      <c r="E45" s="51">
        <v>191</v>
      </c>
      <c r="F45" s="49">
        <v>2875</v>
      </c>
      <c r="G45" s="51">
        <v>309</v>
      </c>
      <c r="H45" s="63">
        <f t="shared" si="2"/>
        <v>10.747826086956522</v>
      </c>
      <c r="I45" s="34"/>
    </row>
    <row r="46" spans="1:9" ht="15">
      <c r="A46" s="38" t="s">
        <v>34</v>
      </c>
      <c r="B46" s="24">
        <v>6977</v>
      </c>
      <c r="C46" s="7">
        <v>1854</v>
      </c>
      <c r="D46" s="46">
        <v>8024</v>
      </c>
      <c r="E46" s="7">
        <v>8003</v>
      </c>
      <c r="F46" s="24">
        <v>7818</v>
      </c>
      <c r="G46" s="7">
        <v>2269</v>
      </c>
      <c r="H46" s="63">
        <f t="shared" si="2"/>
        <v>29.022767971348173</v>
      </c>
      <c r="I46" s="34"/>
    </row>
    <row r="47" spans="1:9" ht="15">
      <c r="A47" s="40" t="s">
        <v>35</v>
      </c>
      <c r="B47" s="43">
        <v>0</v>
      </c>
      <c r="C47" s="41">
        <v>0</v>
      </c>
      <c r="D47" s="65">
        <v>40369</v>
      </c>
      <c r="E47" s="41">
        <v>40369</v>
      </c>
      <c r="F47" s="43">
        <v>0</v>
      </c>
      <c r="G47" s="41">
        <v>0</v>
      </c>
      <c r="H47" s="63">
        <v>0</v>
      </c>
      <c r="I47" s="34"/>
    </row>
    <row r="48" spans="1:9" ht="28.5">
      <c r="A48" s="62" t="s">
        <v>63</v>
      </c>
      <c r="B48" s="29">
        <f aca="true" t="shared" si="7" ref="B48:G48">B49</f>
        <v>8080</v>
      </c>
      <c r="C48" s="29">
        <f t="shared" si="7"/>
        <v>1930</v>
      </c>
      <c r="D48" s="66">
        <f t="shared" si="7"/>
        <v>8111</v>
      </c>
      <c r="E48" s="29">
        <f t="shared" si="7"/>
        <v>8100</v>
      </c>
      <c r="F48" s="29">
        <f t="shared" si="7"/>
        <v>8342</v>
      </c>
      <c r="G48" s="29">
        <f t="shared" si="7"/>
        <v>2390</v>
      </c>
      <c r="H48" s="63">
        <f t="shared" si="2"/>
        <v>28.65020378806042</v>
      </c>
      <c r="I48" s="34"/>
    </row>
    <row r="49" spans="1:9" ht="15.75" thickBot="1">
      <c r="A49" s="40" t="s">
        <v>53</v>
      </c>
      <c r="B49" s="43">
        <v>8080</v>
      </c>
      <c r="C49" s="41">
        <v>1930</v>
      </c>
      <c r="D49" s="65">
        <v>8111</v>
      </c>
      <c r="E49" s="41">
        <v>8100</v>
      </c>
      <c r="F49" s="43">
        <v>8342</v>
      </c>
      <c r="G49" s="41">
        <v>2390</v>
      </c>
      <c r="H49" s="63">
        <f t="shared" si="2"/>
        <v>28.65020378806042</v>
      </c>
      <c r="I49" s="34"/>
    </row>
    <row r="50" spans="1:9" ht="15.75" thickBot="1" thickTop="1">
      <c r="A50" s="42" t="s">
        <v>38</v>
      </c>
      <c r="B50" s="50">
        <f aca="true" t="shared" si="8" ref="B50:G50">B48+B44+B42+B38+B32+B30+B26+B21+B17+B16+B7</f>
        <v>561037</v>
      </c>
      <c r="C50" s="50">
        <f t="shared" si="8"/>
        <v>123721</v>
      </c>
      <c r="D50" s="50">
        <f t="shared" si="8"/>
        <v>629687</v>
      </c>
      <c r="E50" s="50">
        <f t="shared" si="8"/>
        <v>607440</v>
      </c>
      <c r="F50" s="50">
        <f t="shared" si="8"/>
        <v>544502</v>
      </c>
      <c r="G50" s="50">
        <f t="shared" si="8"/>
        <v>131163</v>
      </c>
      <c r="H50" s="63">
        <f t="shared" si="2"/>
        <v>24.088616754392085</v>
      </c>
      <c r="I50" s="34"/>
    </row>
    <row r="51" spans="2:9" ht="0.75" customHeight="1" thickTop="1">
      <c r="B51" s="34"/>
      <c r="C51" s="34"/>
      <c r="D51" s="81" t="e">
        <f>D49+D45+D43+D39+D33+D27+D16+D15+D6+D31+D21</f>
        <v>#VALUE!</v>
      </c>
      <c r="E51" s="81" t="e">
        <f>E49+E45+E43+E39+E33+E27+E16+E15+E6+E31+E21</f>
        <v>#VALUE!</v>
      </c>
      <c r="F51" s="34"/>
      <c r="G51" s="34"/>
      <c r="H51" s="34"/>
      <c r="I51" s="34"/>
    </row>
    <row r="52" spans="1:9" ht="15.75">
      <c r="A52" s="45" t="s">
        <v>40</v>
      </c>
      <c r="B52" s="45"/>
      <c r="C52" s="45"/>
      <c r="D52" s="80"/>
      <c r="E52" s="80"/>
      <c r="F52" s="45"/>
      <c r="G52" s="45"/>
      <c r="H52" s="34"/>
      <c r="I52" s="34"/>
    </row>
    <row r="53" spans="1:9" ht="15.75">
      <c r="A53" s="45" t="s">
        <v>41</v>
      </c>
      <c r="B53" s="45"/>
      <c r="C53" s="45"/>
      <c r="D53" s="45"/>
      <c r="E53" s="45"/>
      <c r="F53" s="45" t="s">
        <v>42</v>
      </c>
      <c r="G53" s="45"/>
      <c r="H53" s="34"/>
      <c r="I53" s="34"/>
    </row>
    <row r="54" spans="8:9" ht="12.75">
      <c r="H54" s="34"/>
      <c r="I54" s="34"/>
    </row>
    <row r="55" spans="2:9" ht="12.75">
      <c r="B55" s="34"/>
      <c r="C55" s="34"/>
      <c r="D55" s="34"/>
      <c r="E55" s="34"/>
      <c r="F55" s="34"/>
      <c r="G55" s="34"/>
      <c r="H55" s="34"/>
      <c r="I55" s="34"/>
    </row>
    <row r="56" spans="2:9" ht="12.75">
      <c r="B56" s="34"/>
      <c r="C56" s="34"/>
      <c r="D56" s="34"/>
      <c r="E56" s="34"/>
      <c r="F56" s="34"/>
      <c r="G56" s="34"/>
      <c r="H56" s="34"/>
      <c r="I56" s="34"/>
    </row>
    <row r="57" spans="2:9" ht="12.75">
      <c r="B57" s="34"/>
      <c r="C57" s="34"/>
      <c r="D57" s="34"/>
      <c r="E57" s="34"/>
      <c r="F57" s="34"/>
      <c r="G57" s="34"/>
      <c r="H57" s="34"/>
      <c r="I57" s="34"/>
    </row>
    <row r="58" spans="2:9" ht="12.75">
      <c r="B58" s="34"/>
      <c r="C58" s="34"/>
      <c r="D58" s="34"/>
      <c r="E58" s="34"/>
      <c r="F58" s="34"/>
      <c r="G58" s="34"/>
      <c r="H58" s="34"/>
      <c r="I58" s="34"/>
    </row>
    <row r="59" spans="2:9" ht="12.75">
      <c r="B59" s="34"/>
      <c r="C59" s="34"/>
      <c r="D59" s="34"/>
      <c r="E59" s="34"/>
      <c r="F59" s="34"/>
      <c r="G59" s="34"/>
      <c r="H59" s="34"/>
      <c r="I59" s="34"/>
    </row>
    <row r="60" spans="2:9" ht="12.75">
      <c r="B60" s="34"/>
      <c r="C60" s="34"/>
      <c r="D60" s="34"/>
      <c r="E60" s="34"/>
      <c r="F60" s="34"/>
      <c r="G60" s="34"/>
      <c r="H60" s="34"/>
      <c r="I60" s="34"/>
    </row>
    <row r="61" spans="2:9" ht="12.75">
      <c r="B61" s="34"/>
      <c r="C61" s="34"/>
      <c r="D61" s="34"/>
      <c r="E61" s="34"/>
      <c r="F61" s="34"/>
      <c r="G61" s="34"/>
      <c r="H61" s="34"/>
      <c r="I61" s="34"/>
    </row>
    <row r="62" spans="2:9" ht="12.75">
      <c r="B62" s="34"/>
      <c r="C62" s="34"/>
      <c r="D62" s="34"/>
      <c r="E62" s="34"/>
      <c r="F62" s="34"/>
      <c r="G62" s="34"/>
      <c r="H62" s="34"/>
      <c r="I62" s="34"/>
    </row>
    <row r="63" spans="2:9" ht="12.75">
      <c r="B63" s="34"/>
      <c r="C63" s="34"/>
      <c r="D63" s="34"/>
      <c r="E63" s="34"/>
      <c r="F63" s="34"/>
      <c r="G63" s="34"/>
      <c r="H63" s="34"/>
      <c r="I63" s="34"/>
    </row>
    <row r="64" spans="2:9" ht="12.75">
      <c r="B64" s="34"/>
      <c r="C64" s="34"/>
      <c r="D64" s="34"/>
      <c r="E64" s="34"/>
      <c r="F64" s="34"/>
      <c r="G64" s="34"/>
      <c r="H64" s="34"/>
      <c r="I64" s="34"/>
    </row>
    <row r="65" spans="2:9" ht="12.75">
      <c r="B65" s="34"/>
      <c r="C65" s="34"/>
      <c r="D65" s="34"/>
      <c r="E65" s="34"/>
      <c r="F65" s="34"/>
      <c r="G65" s="34"/>
      <c r="H65" s="34"/>
      <c r="I65" s="34"/>
    </row>
    <row r="66" spans="2:9" ht="12.75">
      <c r="B66" s="34"/>
      <c r="C66" s="34"/>
      <c r="D66" s="34"/>
      <c r="E66" s="34"/>
      <c r="F66" s="34"/>
      <c r="G66" s="34"/>
      <c r="H66" s="34"/>
      <c r="I66" s="34"/>
    </row>
    <row r="67" spans="2:9" ht="12.75">
      <c r="B67" s="34"/>
      <c r="C67" s="34"/>
      <c r="D67" s="34"/>
      <c r="E67" s="34"/>
      <c r="F67" s="34"/>
      <c r="G67" s="34"/>
      <c r="H67" s="34"/>
      <c r="I67" s="34"/>
    </row>
    <row r="68" spans="2:9" ht="12.75">
      <c r="B68" s="34"/>
      <c r="C68" s="34"/>
      <c r="D68" s="34"/>
      <c r="E68" s="34"/>
      <c r="F68" s="34"/>
      <c r="G68" s="34"/>
      <c r="H68" s="34"/>
      <c r="I68" s="34"/>
    </row>
    <row r="69" spans="2:9" ht="12.75">
      <c r="B69" s="34"/>
      <c r="C69" s="34"/>
      <c r="D69" s="34"/>
      <c r="E69" s="34"/>
      <c r="F69" s="34"/>
      <c r="G69" s="34"/>
      <c r="H69" s="34"/>
      <c r="I69" s="34"/>
    </row>
    <row r="70" spans="2:9" ht="12.75">
      <c r="B70" s="34"/>
      <c r="C70" s="34"/>
      <c r="D70" s="34"/>
      <c r="E70" s="34"/>
      <c r="F70" s="34"/>
      <c r="G70" s="34"/>
      <c r="H70" s="34"/>
      <c r="I70" s="34"/>
    </row>
    <row r="71" spans="2:9" ht="12.75">
      <c r="B71" s="34"/>
      <c r="C71" s="34"/>
      <c r="D71" s="34"/>
      <c r="E71" s="34"/>
      <c r="F71" s="34"/>
      <c r="G71" s="34"/>
      <c r="H71" s="34"/>
      <c r="I71" s="34"/>
    </row>
    <row r="72" spans="2:9" ht="12.75">
      <c r="B72" s="34"/>
      <c r="C72" s="34"/>
      <c r="D72" s="34"/>
      <c r="E72" s="34"/>
      <c r="F72" s="34"/>
      <c r="G72" s="34"/>
      <c r="H72" s="34"/>
      <c r="I72" s="34"/>
    </row>
    <row r="73" spans="2:9" ht="12.75">
      <c r="B73" s="34"/>
      <c r="C73" s="34"/>
      <c r="D73" s="34"/>
      <c r="E73" s="34"/>
      <c r="F73" s="34"/>
      <c r="G73" s="34"/>
      <c r="H73" s="34"/>
      <c r="I73" s="34"/>
    </row>
    <row r="74" spans="2:9" ht="12.75">
      <c r="B74" s="34"/>
      <c r="C74" s="34"/>
      <c r="D74" s="34"/>
      <c r="E74" s="34"/>
      <c r="F74" s="34"/>
      <c r="G74" s="34"/>
      <c r="H74" s="34"/>
      <c r="I74" s="34"/>
    </row>
    <row r="75" spans="2:9" ht="12.75">
      <c r="B75" s="34"/>
      <c r="C75" s="34"/>
      <c r="D75" s="34"/>
      <c r="E75" s="34"/>
      <c r="F75" s="34"/>
      <c r="G75" s="34"/>
      <c r="H75" s="34"/>
      <c r="I75" s="34"/>
    </row>
    <row r="76" spans="2:9" ht="12.75">
      <c r="B76" s="34"/>
      <c r="C76" s="34"/>
      <c r="D76" s="34"/>
      <c r="E76" s="34"/>
      <c r="F76" s="34"/>
      <c r="G76" s="34"/>
      <c r="H76" s="34"/>
      <c r="I76" s="34"/>
    </row>
    <row r="77" spans="2:9" ht="12.75">
      <c r="B77" s="34"/>
      <c r="C77" s="34"/>
      <c r="D77" s="34"/>
      <c r="E77" s="34"/>
      <c r="F77" s="34"/>
      <c r="G77" s="34"/>
      <c r="H77" s="34"/>
      <c r="I77" s="34"/>
    </row>
    <row r="78" spans="2:9" ht="12.75">
      <c r="B78" s="34"/>
      <c r="C78" s="34"/>
      <c r="D78" s="34"/>
      <c r="E78" s="34"/>
      <c r="F78" s="34"/>
      <c r="G78" s="34"/>
      <c r="H78" s="34"/>
      <c r="I78" s="34"/>
    </row>
    <row r="79" spans="2:9" ht="12.75">
      <c r="B79" s="34"/>
      <c r="C79" s="34"/>
      <c r="D79" s="34"/>
      <c r="E79" s="34"/>
      <c r="F79" s="34"/>
      <c r="G79" s="34"/>
      <c r="H79" s="34"/>
      <c r="I79" s="34"/>
    </row>
    <row r="80" spans="2:9" ht="12.75">
      <c r="B80" s="34"/>
      <c r="C80" s="34"/>
      <c r="D80" s="34"/>
      <c r="E80" s="34"/>
      <c r="F80" s="34"/>
      <c r="G80" s="34"/>
      <c r="H80" s="34"/>
      <c r="I80" s="34"/>
    </row>
    <row r="81" spans="2:9" ht="12.75">
      <c r="B81" s="34"/>
      <c r="C81" s="34"/>
      <c r="D81" s="34"/>
      <c r="E81" s="34"/>
      <c r="F81" s="34"/>
      <c r="G81" s="34"/>
      <c r="H81" s="34"/>
      <c r="I81" s="34"/>
    </row>
    <row r="82" spans="2:9" ht="12.75">
      <c r="B82" s="34"/>
      <c r="C82" s="34"/>
      <c r="D82" s="34"/>
      <c r="E82" s="34"/>
      <c r="F82" s="34"/>
      <c r="G82" s="34"/>
      <c r="H82" s="34"/>
      <c r="I82" s="34"/>
    </row>
    <row r="83" spans="2:9" ht="12.75">
      <c r="B83" s="34"/>
      <c r="C83" s="34"/>
      <c r="D83" s="34"/>
      <c r="E83" s="34"/>
      <c r="F83" s="34"/>
      <c r="G83" s="34"/>
      <c r="H83" s="34"/>
      <c r="I83" s="34"/>
    </row>
    <row r="84" spans="2:9" ht="12.75">
      <c r="B84" s="34"/>
      <c r="C84" s="34"/>
      <c r="D84" s="34"/>
      <c r="E84" s="34"/>
      <c r="F84" s="34"/>
      <c r="G84" s="34"/>
      <c r="H84" s="34"/>
      <c r="I84" s="34"/>
    </row>
    <row r="85" spans="2:9" ht="12.75">
      <c r="B85" s="34"/>
      <c r="C85" s="34"/>
      <c r="D85" s="34"/>
      <c r="E85" s="34"/>
      <c r="F85" s="34"/>
      <c r="G85" s="34"/>
      <c r="H85" s="34"/>
      <c r="I85" s="34"/>
    </row>
    <row r="86" spans="2:9" ht="12.75">
      <c r="B86" s="34"/>
      <c r="C86" s="34"/>
      <c r="D86" s="34"/>
      <c r="E86" s="34"/>
      <c r="F86" s="34"/>
      <c r="G86" s="34"/>
      <c r="H86" s="34"/>
      <c r="I86" s="34"/>
    </row>
    <row r="87" spans="2:9" ht="12.75">
      <c r="B87" s="34"/>
      <c r="C87" s="34"/>
      <c r="D87" s="34"/>
      <c r="E87" s="34"/>
      <c r="F87" s="34"/>
      <c r="G87" s="34"/>
      <c r="H87" s="34"/>
      <c r="I87" s="34"/>
    </row>
  </sheetData>
  <sheetProtection/>
  <mergeCells count="3">
    <mergeCell ref="A2:H2"/>
    <mergeCell ref="A3:H3"/>
    <mergeCell ref="A4:H4"/>
  </mergeCells>
  <printOptions horizontalCentered="1"/>
  <pageMargins left="0.7874015748031497" right="0.3937007874015748" top="0.22" bottom="0.26" header="0.17" footer="0.24"/>
  <pageSetup fitToHeight="1" fitToWidth="1"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43"/>
  <sheetViews>
    <sheetView zoomScalePageLayoutView="0" workbookViewId="0" topLeftCell="A13">
      <selection activeCell="D7" sqref="D7:F25"/>
    </sheetView>
  </sheetViews>
  <sheetFormatPr defaultColWidth="9.00390625" defaultRowHeight="12.75"/>
  <cols>
    <col min="1" max="1" width="25.125" style="1" customWidth="1"/>
    <col min="2" max="2" width="10.625" style="1" customWidth="1"/>
    <col min="3" max="5" width="9.125" style="1" customWidth="1"/>
    <col min="6" max="6" width="10.125" style="1" customWidth="1"/>
    <col min="7" max="7" width="9.75390625" style="1" customWidth="1"/>
    <col min="8" max="8" width="10.375" style="1" customWidth="1"/>
    <col min="9" max="16384" width="9.125" style="1" customWidth="1"/>
  </cols>
  <sheetData>
    <row r="1" ht="5.25" customHeight="1"/>
    <row r="2" spans="1:8" ht="18.75">
      <c r="A2" s="83" t="s">
        <v>16</v>
      </c>
      <c r="B2" s="83"/>
      <c r="C2" s="83"/>
      <c r="D2" s="83"/>
      <c r="E2" s="83"/>
      <c r="F2" s="83"/>
      <c r="G2" s="83"/>
      <c r="H2" s="83"/>
    </row>
    <row r="3" spans="1:8" ht="18.75">
      <c r="A3" s="83" t="s">
        <v>17</v>
      </c>
      <c r="B3" s="83"/>
      <c r="C3" s="83"/>
      <c r="D3" s="83"/>
      <c r="E3" s="83"/>
      <c r="F3" s="83"/>
      <c r="G3" s="83"/>
      <c r="H3" s="83"/>
    </row>
    <row r="4" spans="1:8" ht="19.5" thickBot="1">
      <c r="A4" s="83" t="s">
        <v>106</v>
      </c>
      <c r="B4" s="83"/>
      <c r="C4" s="83"/>
      <c r="D4" s="83"/>
      <c r="E4" s="83"/>
      <c r="F4" s="83"/>
      <c r="G4" s="83"/>
      <c r="H4" s="83"/>
    </row>
    <row r="5" ht="13.5" hidden="1" thickBot="1"/>
    <row r="6" spans="1:8" ht="65.25" customHeight="1" thickBot="1" thickTop="1">
      <c r="A6" s="5"/>
      <c r="B6" s="59" t="s">
        <v>76</v>
      </c>
      <c r="C6" s="60" t="s">
        <v>77</v>
      </c>
      <c r="D6" s="47" t="s">
        <v>86</v>
      </c>
      <c r="E6" s="48" t="s">
        <v>87</v>
      </c>
      <c r="F6" s="54" t="s">
        <v>107</v>
      </c>
      <c r="G6" s="56" t="s">
        <v>108</v>
      </c>
      <c r="H6" s="9" t="s">
        <v>0</v>
      </c>
    </row>
    <row r="7" spans="1:8" ht="16.5" thickTop="1">
      <c r="A7" s="14" t="s">
        <v>1</v>
      </c>
      <c r="B7" s="22">
        <f>B8+B9+B10+B11+B12+B13+B14</f>
        <v>149283</v>
      </c>
      <c r="C7" s="22">
        <f>C8+C9+C10+C11+C12+C13+C14</f>
        <v>47513</v>
      </c>
      <c r="D7" s="11">
        <f>D8+D9+D10+D11+D12+D13</f>
        <v>155454</v>
      </c>
      <c r="E7" s="22">
        <f>E8+E9+E10+E11+E12+E13+E14</f>
        <v>158972</v>
      </c>
      <c r="F7" s="22">
        <f>F8+F9+F10+F11+F12+F13+F14</f>
        <v>154390</v>
      </c>
      <c r="G7" s="22">
        <f>G8+G9+G10+G11+G12+G13+G14</f>
        <v>48469</v>
      </c>
      <c r="H7" s="23">
        <f aca="true" t="shared" si="0" ref="H7:H13">ROUND(G7/F7*100,1)</f>
        <v>31.4</v>
      </c>
    </row>
    <row r="8" spans="1:8" ht="31.5">
      <c r="A8" s="15" t="s">
        <v>2</v>
      </c>
      <c r="B8" s="57">
        <v>115000</v>
      </c>
      <c r="C8" s="58">
        <v>34485</v>
      </c>
      <c r="D8" s="64">
        <v>116529</v>
      </c>
      <c r="E8" s="58">
        <v>118759</v>
      </c>
      <c r="F8" s="57">
        <v>120000</v>
      </c>
      <c r="G8" s="58">
        <v>35031</v>
      </c>
      <c r="H8" s="26">
        <f t="shared" si="0"/>
        <v>29.2</v>
      </c>
    </row>
    <row r="9" spans="1:8" ht="15.75">
      <c r="A9" s="15" t="s">
        <v>66</v>
      </c>
      <c r="B9" s="57">
        <v>16000</v>
      </c>
      <c r="C9" s="58">
        <v>6156</v>
      </c>
      <c r="D9" s="64">
        <v>16000</v>
      </c>
      <c r="E9" s="58">
        <v>17921</v>
      </c>
      <c r="F9" s="57">
        <v>15939</v>
      </c>
      <c r="G9" s="58">
        <v>7084</v>
      </c>
      <c r="H9" s="26">
        <f t="shared" si="0"/>
        <v>44.4</v>
      </c>
    </row>
    <row r="10" spans="1:8" ht="31.5">
      <c r="A10" s="15" t="s">
        <v>3</v>
      </c>
      <c r="B10" s="57">
        <v>4834</v>
      </c>
      <c r="C10" s="58">
        <v>2057</v>
      </c>
      <c r="D10" s="64">
        <v>5472</v>
      </c>
      <c r="E10" s="58">
        <v>5684</v>
      </c>
      <c r="F10" s="57">
        <v>5349</v>
      </c>
      <c r="G10" s="58">
        <v>2515</v>
      </c>
      <c r="H10" s="26">
        <f t="shared" si="0"/>
        <v>47</v>
      </c>
    </row>
    <row r="11" spans="1:8" ht="31.5">
      <c r="A11" s="15" t="s">
        <v>4</v>
      </c>
      <c r="B11" s="57">
        <v>2413</v>
      </c>
      <c r="C11" s="58">
        <v>55</v>
      </c>
      <c r="D11" s="64">
        <v>2667</v>
      </c>
      <c r="E11" s="58">
        <v>2678</v>
      </c>
      <c r="F11" s="57">
        <v>1807</v>
      </c>
      <c r="G11" s="58">
        <v>10</v>
      </c>
      <c r="H11" s="26">
        <f t="shared" si="0"/>
        <v>0.6</v>
      </c>
    </row>
    <row r="12" spans="1:8" ht="15.75">
      <c r="A12" s="15" t="s">
        <v>5</v>
      </c>
      <c r="B12" s="57">
        <v>10016</v>
      </c>
      <c r="C12" s="58">
        <v>4526</v>
      </c>
      <c r="D12" s="64">
        <v>13754</v>
      </c>
      <c r="E12" s="58">
        <v>13126</v>
      </c>
      <c r="F12" s="57">
        <v>10687</v>
      </c>
      <c r="G12" s="58">
        <v>3525</v>
      </c>
      <c r="H12" s="26">
        <f t="shared" si="0"/>
        <v>33</v>
      </c>
    </row>
    <row r="13" spans="1:8" ht="15.75">
      <c r="A13" s="15" t="s">
        <v>6</v>
      </c>
      <c r="B13" s="57">
        <v>1020</v>
      </c>
      <c r="C13" s="58">
        <v>234</v>
      </c>
      <c r="D13" s="64">
        <v>1032</v>
      </c>
      <c r="E13" s="58">
        <v>915</v>
      </c>
      <c r="F13" s="57">
        <v>608</v>
      </c>
      <c r="G13" s="58">
        <v>304</v>
      </c>
      <c r="H13" s="26">
        <f t="shared" si="0"/>
        <v>50</v>
      </c>
    </row>
    <row r="14" spans="1:8" ht="47.25">
      <c r="A14" s="15" t="s">
        <v>7</v>
      </c>
      <c r="B14" s="24">
        <v>0</v>
      </c>
      <c r="C14" s="7">
        <v>0</v>
      </c>
      <c r="D14" s="46">
        <v>0</v>
      </c>
      <c r="E14" s="7">
        <v>-111</v>
      </c>
      <c r="F14" s="24">
        <v>0</v>
      </c>
      <c r="G14" s="7">
        <v>0</v>
      </c>
      <c r="H14" s="28" t="s">
        <v>8</v>
      </c>
    </row>
    <row r="15" spans="1:8" ht="31.5">
      <c r="A15" s="16" t="s">
        <v>9</v>
      </c>
      <c r="B15" s="25">
        <f aca="true" t="shared" si="1" ref="B15:G15">B16+B17+B18+B19+B20+B21</f>
        <v>5958</v>
      </c>
      <c r="C15" s="25">
        <f t="shared" si="1"/>
        <v>3296</v>
      </c>
      <c r="D15" s="12">
        <f t="shared" si="1"/>
        <v>9716</v>
      </c>
      <c r="E15" s="25">
        <f t="shared" si="1"/>
        <v>11525</v>
      </c>
      <c r="F15" s="25">
        <f t="shared" si="1"/>
        <v>5592</v>
      </c>
      <c r="G15" s="25">
        <f t="shared" si="1"/>
        <v>3479</v>
      </c>
      <c r="H15" s="26">
        <f aca="true" t="shared" si="2" ref="H15:H23">ROUND(G15/F15*100,1)</f>
        <v>62.2</v>
      </c>
    </row>
    <row r="16" spans="1:8" ht="47.25" customHeight="1">
      <c r="A16" s="17" t="s">
        <v>10</v>
      </c>
      <c r="B16" s="24">
        <v>2209</v>
      </c>
      <c r="C16" s="7">
        <v>774</v>
      </c>
      <c r="D16" s="46">
        <v>2227</v>
      </c>
      <c r="E16" s="7">
        <v>2299</v>
      </c>
      <c r="F16" s="24">
        <v>2296</v>
      </c>
      <c r="G16" s="7">
        <v>927</v>
      </c>
      <c r="H16" s="26">
        <f t="shared" si="2"/>
        <v>40.4</v>
      </c>
    </row>
    <row r="17" spans="1:8" ht="48" customHeight="1">
      <c r="A17" s="15" t="s">
        <v>11</v>
      </c>
      <c r="B17" s="57">
        <v>660</v>
      </c>
      <c r="C17" s="58">
        <v>237</v>
      </c>
      <c r="D17" s="64">
        <v>660</v>
      </c>
      <c r="E17" s="58">
        <v>537</v>
      </c>
      <c r="F17" s="57">
        <v>227</v>
      </c>
      <c r="G17" s="58">
        <v>197</v>
      </c>
      <c r="H17" s="26">
        <f t="shared" si="2"/>
        <v>86.8</v>
      </c>
    </row>
    <row r="18" spans="1:8" ht="47.25">
      <c r="A18" s="15" t="s">
        <v>44</v>
      </c>
      <c r="B18" s="57">
        <v>291</v>
      </c>
      <c r="C18" s="58">
        <v>250</v>
      </c>
      <c r="D18" s="64">
        <v>355</v>
      </c>
      <c r="E18" s="58">
        <v>375</v>
      </c>
      <c r="F18" s="57">
        <v>191</v>
      </c>
      <c r="G18" s="58">
        <v>210</v>
      </c>
      <c r="H18" s="26">
        <f t="shared" si="2"/>
        <v>109.9</v>
      </c>
    </row>
    <row r="19" spans="1:8" ht="15.75">
      <c r="A19" s="15" t="s">
        <v>12</v>
      </c>
      <c r="B19" s="57">
        <v>1000</v>
      </c>
      <c r="C19" s="58">
        <v>159</v>
      </c>
      <c r="D19" s="64">
        <v>1392</v>
      </c>
      <c r="E19" s="58">
        <v>1488</v>
      </c>
      <c r="F19" s="57">
        <v>1000</v>
      </c>
      <c r="G19" s="58">
        <v>205</v>
      </c>
      <c r="H19" s="26">
        <f t="shared" si="2"/>
        <v>20.5</v>
      </c>
    </row>
    <row r="20" spans="1:8" ht="63">
      <c r="A20" s="15" t="s">
        <v>61</v>
      </c>
      <c r="B20" s="57">
        <v>0</v>
      </c>
      <c r="C20" s="58">
        <v>45</v>
      </c>
      <c r="D20" s="64">
        <v>7</v>
      </c>
      <c r="E20" s="58">
        <v>1750</v>
      </c>
      <c r="F20" s="57">
        <v>0</v>
      </c>
      <c r="G20" s="58">
        <v>22</v>
      </c>
      <c r="H20" s="26">
        <v>0</v>
      </c>
    </row>
    <row r="21" spans="1:8" ht="31.5">
      <c r="A21" s="15" t="s">
        <v>13</v>
      </c>
      <c r="B21" s="24">
        <v>1798</v>
      </c>
      <c r="C21" s="7">
        <v>1831</v>
      </c>
      <c r="D21" s="46">
        <v>5075</v>
      </c>
      <c r="E21" s="7">
        <v>5076</v>
      </c>
      <c r="F21" s="24">
        <v>1878</v>
      </c>
      <c r="G21" s="7">
        <v>1918</v>
      </c>
      <c r="H21" s="26">
        <f t="shared" si="2"/>
        <v>102.1</v>
      </c>
    </row>
    <row r="22" spans="1:8" ht="31.5">
      <c r="A22" s="16" t="s">
        <v>14</v>
      </c>
      <c r="B22" s="32">
        <f aca="true" t="shared" si="3" ref="B22:G22">B15+B7</f>
        <v>155241</v>
      </c>
      <c r="C22" s="32">
        <f t="shared" si="3"/>
        <v>50809</v>
      </c>
      <c r="D22" s="21">
        <f t="shared" si="3"/>
        <v>165170</v>
      </c>
      <c r="E22" s="32">
        <f t="shared" si="3"/>
        <v>170497</v>
      </c>
      <c r="F22" s="32">
        <f t="shared" si="3"/>
        <v>159982</v>
      </c>
      <c r="G22" s="32">
        <f t="shared" si="3"/>
        <v>51948</v>
      </c>
      <c r="H22" s="26">
        <f t="shared" si="2"/>
        <v>32.5</v>
      </c>
    </row>
    <row r="23" spans="1:8" ht="31.5">
      <c r="A23" s="18" t="s">
        <v>54</v>
      </c>
      <c r="B23" s="29">
        <v>406240</v>
      </c>
      <c r="C23" s="52">
        <v>177041</v>
      </c>
      <c r="D23" s="66">
        <v>452954</v>
      </c>
      <c r="E23" s="52">
        <v>452954</v>
      </c>
      <c r="F23" s="29">
        <v>387580</v>
      </c>
      <c r="G23" s="52">
        <v>169181</v>
      </c>
      <c r="H23" s="33">
        <f t="shared" si="2"/>
        <v>43.7</v>
      </c>
    </row>
    <row r="24" spans="1:8" ht="48" thickBot="1">
      <c r="A24" s="16" t="s">
        <v>97</v>
      </c>
      <c r="B24" s="27">
        <v>0</v>
      </c>
      <c r="C24" s="8">
        <v>-1484</v>
      </c>
      <c r="D24" s="13">
        <v>-2754</v>
      </c>
      <c r="E24" s="8">
        <v>-2754</v>
      </c>
      <c r="F24" s="27">
        <v>0</v>
      </c>
      <c r="G24" s="8">
        <v>-76</v>
      </c>
      <c r="H24" s="28" t="s">
        <v>8</v>
      </c>
    </row>
    <row r="25" spans="1:8" ht="28.5" customHeight="1" thickBot="1" thickTop="1">
      <c r="A25" s="6" t="s">
        <v>15</v>
      </c>
      <c r="B25" s="30">
        <f>B22+B23+B24</f>
        <v>561481</v>
      </c>
      <c r="C25" s="30">
        <f>C22+C23+C24</f>
        <v>226366</v>
      </c>
      <c r="D25" s="67">
        <f>D22+D23+D24</f>
        <v>615370</v>
      </c>
      <c r="E25" s="30">
        <f>E22+E23+E24</f>
        <v>620697</v>
      </c>
      <c r="F25" s="30">
        <f>F22+F23</f>
        <v>547562</v>
      </c>
      <c r="G25" s="30">
        <f>G22+G23+G24</f>
        <v>221053</v>
      </c>
      <c r="H25" s="19">
        <f>ROUND(G25/F25*100,1)</f>
        <v>40.4</v>
      </c>
    </row>
    <row r="26" spans="1:8" ht="28.5" customHeight="1" hidden="1" thickTop="1">
      <c r="A26" s="2"/>
      <c r="B26" s="3"/>
      <c r="C26" s="3"/>
      <c r="D26" s="3"/>
      <c r="E26" s="3"/>
      <c r="F26" s="3"/>
      <c r="G26" s="3"/>
      <c r="H26" s="3"/>
    </row>
    <row r="27" spans="1:8" ht="16.5" thickTop="1">
      <c r="A27" s="45" t="s">
        <v>40</v>
      </c>
      <c r="B27" s="45"/>
      <c r="C27" s="45"/>
      <c r="D27" s="45"/>
      <c r="E27" s="45"/>
      <c r="F27" s="45"/>
      <c r="G27" s="45"/>
      <c r="H27" s="4"/>
    </row>
    <row r="28" spans="1:8" ht="15.75">
      <c r="A28" s="45" t="s">
        <v>41</v>
      </c>
      <c r="B28" s="45"/>
      <c r="C28" s="45"/>
      <c r="D28" s="45"/>
      <c r="E28" s="45"/>
      <c r="F28" s="45" t="s">
        <v>42</v>
      </c>
      <c r="G28" s="45"/>
      <c r="H28" s="4"/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4"/>
      <c r="B42" s="4"/>
      <c r="C42" s="4"/>
      <c r="D42" s="4"/>
      <c r="E42" s="4"/>
      <c r="F42" s="4"/>
      <c r="G42" s="4"/>
      <c r="H42" s="4"/>
    </row>
    <row r="43" spans="1:8" ht="12.75">
      <c r="A43" s="4"/>
      <c r="B43" s="4"/>
      <c r="C43" s="4"/>
      <c r="D43" s="4"/>
      <c r="E43" s="4"/>
      <c r="F43" s="4"/>
      <c r="G43" s="4"/>
      <c r="H43" s="4"/>
    </row>
  </sheetData>
  <sheetProtection/>
  <mergeCells count="3">
    <mergeCell ref="A2:H2"/>
    <mergeCell ref="A3:H3"/>
    <mergeCell ref="A4:H4"/>
  </mergeCells>
  <printOptions horizontalCentered="1"/>
  <pageMargins left="0.5511811023622047" right="0.4330708661417323" top="0.35433070866141736" bottom="0.3149606299212598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6"/>
  <sheetViews>
    <sheetView zoomScalePageLayoutView="0" workbookViewId="0" topLeftCell="A15">
      <selection activeCell="A18" sqref="A18"/>
    </sheetView>
  </sheetViews>
  <sheetFormatPr defaultColWidth="9.00390625" defaultRowHeight="12.75"/>
  <cols>
    <col min="1" max="1" width="30.00390625" style="4" customWidth="1"/>
    <col min="2" max="7" width="9.125" style="4" customWidth="1"/>
    <col min="8" max="8" width="9.75390625" style="4" customWidth="1"/>
    <col min="9" max="16384" width="9.125" style="4" customWidth="1"/>
  </cols>
  <sheetData>
    <row r="1" ht="5.25" customHeight="1" hidden="1"/>
    <row r="2" spans="1:8" ht="15.75" customHeight="1">
      <c r="A2" s="84" t="s">
        <v>36</v>
      </c>
      <c r="B2" s="84"/>
      <c r="C2" s="84"/>
      <c r="D2" s="84"/>
      <c r="E2" s="84"/>
      <c r="F2" s="84"/>
      <c r="G2" s="84"/>
      <c r="H2" s="84"/>
    </row>
    <row r="3" spans="1:8" ht="14.25" customHeight="1">
      <c r="A3" s="84" t="s">
        <v>37</v>
      </c>
      <c r="B3" s="84"/>
      <c r="C3" s="84"/>
      <c r="D3" s="84"/>
      <c r="E3" s="84"/>
      <c r="F3" s="84"/>
      <c r="G3" s="84"/>
      <c r="H3" s="84"/>
    </row>
    <row r="4" spans="1:8" ht="15" customHeight="1" thickBot="1">
      <c r="A4" s="84" t="s">
        <v>106</v>
      </c>
      <c r="B4" s="84"/>
      <c r="C4" s="84"/>
      <c r="D4" s="84"/>
      <c r="E4" s="84"/>
      <c r="F4" s="84"/>
      <c r="G4" s="84"/>
      <c r="H4" s="84"/>
    </row>
    <row r="5" ht="2.25" customHeight="1" hidden="1" thickBot="1"/>
    <row r="6" spans="1:9" ht="65.25" thickBot="1" thickTop="1">
      <c r="A6" s="35"/>
      <c r="B6" s="54" t="s">
        <v>76</v>
      </c>
      <c r="C6" s="55" t="s">
        <v>77</v>
      </c>
      <c r="D6" s="10" t="s">
        <v>86</v>
      </c>
      <c r="E6" s="31" t="s">
        <v>87</v>
      </c>
      <c r="F6" s="54" t="s">
        <v>107</v>
      </c>
      <c r="G6" s="56" t="s">
        <v>109</v>
      </c>
      <c r="H6" s="9" t="s">
        <v>0</v>
      </c>
      <c r="I6" s="34"/>
    </row>
    <row r="7" spans="1:9" ht="29.25" thickTop="1">
      <c r="A7" s="36" t="s">
        <v>18</v>
      </c>
      <c r="B7" s="50">
        <f>B8+B9+B10+B12+B14+B15+B13</f>
        <v>58600</v>
      </c>
      <c r="C7" s="50">
        <f>C8+C9+C10+C12+C14+C15+C13</f>
        <v>23379</v>
      </c>
      <c r="D7" s="68">
        <f>D8+D9+D10+D11+D13+D15+D12</f>
        <v>76305</v>
      </c>
      <c r="E7" s="68">
        <f>E8+E9+E10+E11+E13+E15+E12</f>
        <v>75374</v>
      </c>
      <c r="F7" s="50">
        <f>F8+F9+F10+F12+F14+F15+F13+F11</f>
        <v>61024</v>
      </c>
      <c r="G7" s="50">
        <f>G8+G9+G10+G12+G14+G15+G13+G11</f>
        <v>23546</v>
      </c>
      <c r="H7" s="63">
        <f>G7/F7*100</f>
        <v>38.5848190875721</v>
      </c>
      <c r="I7" s="34"/>
    </row>
    <row r="8" spans="1:9" ht="15">
      <c r="A8" s="37" t="s">
        <v>39</v>
      </c>
      <c r="B8" s="24">
        <v>10130</v>
      </c>
      <c r="C8" s="7">
        <v>2538</v>
      </c>
      <c r="D8" s="46">
        <v>11800</v>
      </c>
      <c r="E8" s="7">
        <v>11646</v>
      </c>
      <c r="F8" s="24">
        <v>11212</v>
      </c>
      <c r="G8" s="7">
        <v>2645</v>
      </c>
      <c r="H8" s="63">
        <f>G8/F8*100</f>
        <v>23.590795576168393</v>
      </c>
      <c r="I8" s="34"/>
    </row>
    <row r="9" spans="1:9" ht="15">
      <c r="A9" s="38" t="s">
        <v>19</v>
      </c>
      <c r="B9" s="24">
        <v>6954</v>
      </c>
      <c r="C9" s="7">
        <v>3372</v>
      </c>
      <c r="D9" s="46">
        <v>9954</v>
      </c>
      <c r="E9" s="7">
        <v>9934</v>
      </c>
      <c r="F9" s="24">
        <v>7733</v>
      </c>
      <c r="G9" s="7">
        <v>3680</v>
      </c>
      <c r="H9" s="63">
        <f>G9/F9*100</f>
        <v>47.588258114573904</v>
      </c>
      <c r="I9" s="34"/>
    </row>
    <row r="10" spans="1:9" ht="15">
      <c r="A10" s="38" t="s">
        <v>20</v>
      </c>
      <c r="B10" s="24">
        <v>24113</v>
      </c>
      <c r="C10" s="7">
        <v>10959</v>
      </c>
      <c r="D10" s="46">
        <v>33395</v>
      </c>
      <c r="E10" s="7">
        <v>32892</v>
      </c>
      <c r="F10" s="24">
        <v>25215</v>
      </c>
      <c r="G10" s="7">
        <v>10355</v>
      </c>
      <c r="H10" s="63">
        <f>G10/F10*100</f>
        <v>41.066825302399366</v>
      </c>
      <c r="I10" s="34"/>
    </row>
    <row r="11" spans="1:9" ht="15">
      <c r="A11" s="38" t="s">
        <v>51</v>
      </c>
      <c r="B11" s="24">
        <v>0</v>
      </c>
      <c r="C11" s="7">
        <v>0</v>
      </c>
      <c r="D11" s="46">
        <v>3</v>
      </c>
      <c r="E11" s="7">
        <v>3</v>
      </c>
      <c r="F11" s="24">
        <v>14</v>
      </c>
      <c r="G11" s="7">
        <v>0</v>
      </c>
      <c r="H11" s="63">
        <v>0</v>
      </c>
      <c r="I11" s="34"/>
    </row>
    <row r="12" spans="1:9" ht="30">
      <c r="A12" s="38" t="s">
        <v>43</v>
      </c>
      <c r="B12" s="24">
        <v>4065</v>
      </c>
      <c r="C12" s="7">
        <v>2351</v>
      </c>
      <c r="D12" s="46">
        <v>6080</v>
      </c>
      <c r="E12" s="7">
        <v>6066</v>
      </c>
      <c r="F12" s="24">
        <v>4532</v>
      </c>
      <c r="G12" s="7">
        <v>2208</v>
      </c>
      <c r="H12" s="63">
        <f aca="true" t="shared" si="0" ref="H12:H19">G12/F12*100</f>
        <v>48.720211827007944</v>
      </c>
      <c r="I12" s="34"/>
    </row>
    <row r="13" spans="1:9" ht="30">
      <c r="A13" s="38" t="s">
        <v>82</v>
      </c>
      <c r="B13" s="24">
        <v>917</v>
      </c>
      <c r="C13" s="7">
        <v>0</v>
      </c>
      <c r="D13" s="46">
        <v>917</v>
      </c>
      <c r="E13" s="7">
        <v>917</v>
      </c>
      <c r="F13" s="24">
        <v>0</v>
      </c>
      <c r="G13" s="7">
        <v>0</v>
      </c>
      <c r="H13" s="63">
        <v>0</v>
      </c>
      <c r="I13" s="34"/>
    </row>
    <row r="14" spans="1:9" ht="15">
      <c r="A14" s="38" t="s">
        <v>59</v>
      </c>
      <c r="B14" s="24">
        <v>284</v>
      </c>
      <c r="C14" s="7">
        <v>0</v>
      </c>
      <c r="D14" s="46">
        <v>0</v>
      </c>
      <c r="E14" s="7">
        <v>0</v>
      </c>
      <c r="F14" s="24">
        <v>120</v>
      </c>
      <c r="G14" s="7">
        <v>0</v>
      </c>
      <c r="H14" s="63">
        <f t="shared" si="0"/>
        <v>0</v>
      </c>
      <c r="I14" s="34"/>
    </row>
    <row r="15" spans="1:9" ht="30">
      <c r="A15" s="38" t="s">
        <v>21</v>
      </c>
      <c r="B15" s="24">
        <v>12137</v>
      </c>
      <c r="C15" s="7">
        <v>4159</v>
      </c>
      <c r="D15" s="46">
        <v>14156</v>
      </c>
      <c r="E15" s="7">
        <v>13916</v>
      </c>
      <c r="F15" s="24">
        <v>12198</v>
      </c>
      <c r="G15" s="7">
        <v>4658</v>
      </c>
      <c r="H15" s="63">
        <f t="shared" si="0"/>
        <v>38.18658796524021</v>
      </c>
      <c r="I15" s="34"/>
    </row>
    <row r="16" spans="1:9" ht="14.25">
      <c r="A16" s="39" t="s">
        <v>22</v>
      </c>
      <c r="B16" s="27">
        <v>1556</v>
      </c>
      <c r="C16" s="8">
        <v>701</v>
      </c>
      <c r="D16" s="13">
        <v>1556</v>
      </c>
      <c r="E16" s="8">
        <v>1556</v>
      </c>
      <c r="F16" s="27">
        <v>1470</v>
      </c>
      <c r="G16" s="8">
        <v>0</v>
      </c>
      <c r="H16" s="63">
        <f t="shared" si="0"/>
        <v>0</v>
      </c>
      <c r="I16" s="34"/>
    </row>
    <row r="17" spans="1:9" ht="46.5" customHeight="1">
      <c r="A17" s="39" t="s">
        <v>46</v>
      </c>
      <c r="B17" s="27">
        <f>B18+B20</f>
        <v>990</v>
      </c>
      <c r="C17" s="27">
        <f>C18+C20</f>
        <v>244</v>
      </c>
      <c r="D17" s="27">
        <f>D20+D21</f>
        <v>57354</v>
      </c>
      <c r="E17" s="27">
        <f>E20+E21</f>
        <v>55083</v>
      </c>
      <c r="F17" s="27">
        <f>F18+F20+F19</f>
        <v>2669</v>
      </c>
      <c r="G17" s="27">
        <f>G18+G20+G19</f>
        <v>347</v>
      </c>
      <c r="H17" s="63">
        <f t="shared" si="0"/>
        <v>13.001124016485575</v>
      </c>
      <c r="I17" s="34"/>
    </row>
    <row r="18" spans="1:9" ht="15">
      <c r="A18" s="38" t="s">
        <v>96</v>
      </c>
      <c r="B18" s="24">
        <v>0</v>
      </c>
      <c r="C18" s="7">
        <v>0</v>
      </c>
      <c r="D18" s="46">
        <v>0</v>
      </c>
      <c r="E18" s="46">
        <v>0</v>
      </c>
      <c r="F18" s="24">
        <v>216</v>
      </c>
      <c r="G18" s="7">
        <v>0</v>
      </c>
      <c r="H18" s="63">
        <v>0</v>
      </c>
      <c r="I18" s="34"/>
    </row>
    <row r="19" spans="1:9" ht="30">
      <c r="A19" s="38" t="s">
        <v>83</v>
      </c>
      <c r="B19" s="24">
        <v>0</v>
      </c>
      <c r="C19" s="46">
        <v>0</v>
      </c>
      <c r="D19" s="46">
        <v>1808</v>
      </c>
      <c r="E19" s="7">
        <v>1799</v>
      </c>
      <c r="F19" s="24">
        <v>1409</v>
      </c>
      <c r="G19" s="46">
        <v>14</v>
      </c>
      <c r="H19" s="63">
        <f t="shared" si="0"/>
        <v>0.99361249112846</v>
      </c>
      <c r="I19" s="34"/>
    </row>
    <row r="20" spans="1:9" ht="15">
      <c r="A20" s="38" t="s">
        <v>58</v>
      </c>
      <c r="B20" s="24">
        <v>990</v>
      </c>
      <c r="C20" s="46">
        <v>244</v>
      </c>
      <c r="D20" s="46">
        <v>970</v>
      </c>
      <c r="E20" s="46">
        <v>970</v>
      </c>
      <c r="F20" s="24">
        <v>1044</v>
      </c>
      <c r="G20" s="46">
        <v>333</v>
      </c>
      <c r="H20" s="63">
        <f aca="true" t="shared" si="1" ref="H20:H25">G20/F20*100</f>
        <v>31.896551724137932</v>
      </c>
      <c r="I20" s="34"/>
    </row>
    <row r="21" spans="1:9" ht="19.5" customHeight="1">
      <c r="A21" s="39" t="s">
        <v>23</v>
      </c>
      <c r="B21" s="25">
        <f>B22+B23+B24</f>
        <v>17532</v>
      </c>
      <c r="C21" s="25">
        <f>C22+C23+C24</f>
        <v>371</v>
      </c>
      <c r="D21" s="12">
        <f>D22+D23+D24+D25</f>
        <v>56384</v>
      </c>
      <c r="E21" s="12">
        <f>E22+E23+E24+E25</f>
        <v>54113</v>
      </c>
      <c r="F21" s="25">
        <f>F22+F23+F24</f>
        <v>23071</v>
      </c>
      <c r="G21" s="25">
        <f>G22+G23+G24</f>
        <v>2129</v>
      </c>
      <c r="H21" s="63">
        <f t="shared" si="1"/>
        <v>9.22803519570023</v>
      </c>
      <c r="I21" s="34"/>
    </row>
    <row r="22" spans="1:9" ht="30">
      <c r="A22" s="38" t="s">
        <v>62</v>
      </c>
      <c r="B22" s="24">
        <v>927</v>
      </c>
      <c r="C22" s="7">
        <v>0</v>
      </c>
      <c r="D22" s="46">
        <v>927</v>
      </c>
      <c r="E22" s="46">
        <v>923</v>
      </c>
      <c r="F22" s="24">
        <v>921</v>
      </c>
      <c r="G22" s="7">
        <v>0</v>
      </c>
      <c r="H22" s="63">
        <f t="shared" si="1"/>
        <v>0</v>
      </c>
      <c r="I22" s="34"/>
    </row>
    <row r="23" spans="1:9" ht="15">
      <c r="A23" s="38" t="s">
        <v>67</v>
      </c>
      <c r="B23" s="24">
        <v>16300</v>
      </c>
      <c r="C23" s="7">
        <v>300</v>
      </c>
      <c r="D23" s="46">
        <v>16300</v>
      </c>
      <c r="E23" s="7">
        <v>16192</v>
      </c>
      <c r="F23" s="24">
        <v>21733</v>
      </c>
      <c r="G23" s="7">
        <v>2051</v>
      </c>
      <c r="H23" s="63">
        <f t="shared" si="1"/>
        <v>9.437261307688768</v>
      </c>
      <c r="I23" s="34"/>
    </row>
    <row r="24" spans="1:9" ht="30">
      <c r="A24" s="38" t="s">
        <v>57</v>
      </c>
      <c r="B24" s="24">
        <v>305</v>
      </c>
      <c r="C24" s="7">
        <v>71</v>
      </c>
      <c r="D24" s="46">
        <v>305</v>
      </c>
      <c r="E24" s="7">
        <v>305</v>
      </c>
      <c r="F24" s="24">
        <v>417</v>
      </c>
      <c r="G24" s="7">
        <v>78</v>
      </c>
      <c r="H24" s="63">
        <f t="shared" si="1"/>
        <v>18.705035971223023</v>
      </c>
      <c r="I24" s="34"/>
    </row>
    <row r="25" spans="1:9" ht="28.5">
      <c r="A25" s="39" t="s">
        <v>24</v>
      </c>
      <c r="B25" s="25">
        <f aca="true" t="shared" si="2" ref="B25:G25">B26+B27+B28</f>
        <v>28649</v>
      </c>
      <c r="C25" s="25">
        <f t="shared" si="2"/>
        <v>10088</v>
      </c>
      <c r="D25" s="12">
        <f t="shared" si="2"/>
        <v>38852</v>
      </c>
      <c r="E25" s="25">
        <f t="shared" si="2"/>
        <v>36693</v>
      </c>
      <c r="F25" s="25">
        <f t="shared" si="2"/>
        <v>26438</v>
      </c>
      <c r="G25" s="25">
        <f t="shared" si="2"/>
        <v>5102</v>
      </c>
      <c r="H25" s="63">
        <f t="shared" si="1"/>
        <v>19.297980180043876</v>
      </c>
      <c r="I25" s="34"/>
    </row>
    <row r="26" spans="1:9" ht="15">
      <c r="A26" s="38" t="s">
        <v>25</v>
      </c>
      <c r="B26" s="24">
        <v>370</v>
      </c>
      <c r="C26" s="7">
        <v>111</v>
      </c>
      <c r="D26" s="46">
        <v>374</v>
      </c>
      <c r="E26" s="7">
        <v>374</v>
      </c>
      <c r="F26" s="24">
        <v>0</v>
      </c>
      <c r="G26" s="7">
        <v>0</v>
      </c>
      <c r="H26" s="63">
        <v>0</v>
      </c>
      <c r="I26" s="34"/>
    </row>
    <row r="27" spans="1:9" ht="15">
      <c r="A27" s="38" t="s">
        <v>26</v>
      </c>
      <c r="B27" s="24">
        <v>0</v>
      </c>
      <c r="C27" s="7">
        <v>0</v>
      </c>
      <c r="D27" s="46">
        <v>0</v>
      </c>
      <c r="E27" s="7">
        <v>0</v>
      </c>
      <c r="F27" s="24">
        <v>0</v>
      </c>
      <c r="G27" s="7">
        <v>0</v>
      </c>
      <c r="H27" s="63">
        <v>0</v>
      </c>
      <c r="I27" s="34"/>
    </row>
    <row r="28" spans="1:9" ht="15">
      <c r="A28" s="38" t="s">
        <v>27</v>
      </c>
      <c r="B28" s="24">
        <v>28279</v>
      </c>
      <c r="C28" s="7">
        <v>9977</v>
      </c>
      <c r="D28" s="46">
        <v>38478</v>
      </c>
      <c r="E28" s="7">
        <v>36319</v>
      </c>
      <c r="F28" s="24">
        <v>26438</v>
      </c>
      <c r="G28" s="7">
        <v>5102</v>
      </c>
      <c r="H28" s="63">
        <f aca="true" t="shared" si="3" ref="H28:H49">G28/F28*100</f>
        <v>19.297980180043876</v>
      </c>
      <c r="I28" s="34"/>
    </row>
    <row r="29" spans="1:9" ht="28.5">
      <c r="A29" s="39" t="s">
        <v>50</v>
      </c>
      <c r="B29" s="27">
        <f aca="true" t="shared" si="4" ref="B29:G29">B30</f>
        <v>660</v>
      </c>
      <c r="C29" s="27">
        <f t="shared" si="4"/>
        <v>0</v>
      </c>
      <c r="D29" s="13">
        <f t="shared" si="4"/>
        <v>571</v>
      </c>
      <c r="E29" s="13">
        <f t="shared" si="4"/>
        <v>571</v>
      </c>
      <c r="F29" s="27">
        <f t="shared" si="4"/>
        <v>227</v>
      </c>
      <c r="G29" s="27">
        <f t="shared" si="4"/>
        <v>0</v>
      </c>
      <c r="H29" s="63">
        <f t="shared" si="3"/>
        <v>0</v>
      </c>
      <c r="I29" s="34"/>
    </row>
    <row r="30" spans="1:9" ht="15">
      <c r="A30" s="53" t="s">
        <v>60</v>
      </c>
      <c r="B30" s="24">
        <v>660</v>
      </c>
      <c r="C30" s="7">
        <v>0</v>
      </c>
      <c r="D30" s="46">
        <v>571</v>
      </c>
      <c r="E30" s="7">
        <v>571</v>
      </c>
      <c r="F30" s="24">
        <v>227</v>
      </c>
      <c r="G30" s="7">
        <v>0</v>
      </c>
      <c r="H30" s="63">
        <f t="shared" si="3"/>
        <v>0</v>
      </c>
      <c r="I30" s="34"/>
    </row>
    <row r="31" spans="1:9" ht="14.25">
      <c r="A31" s="39" t="s">
        <v>47</v>
      </c>
      <c r="B31" s="25">
        <f aca="true" t="shared" si="5" ref="B31:G31">B32+B33+B34+B35+B36</f>
        <v>388446</v>
      </c>
      <c r="C31" s="25">
        <f t="shared" si="5"/>
        <v>120017</v>
      </c>
      <c r="D31" s="12">
        <f t="shared" si="5"/>
        <v>382517</v>
      </c>
      <c r="E31" s="25">
        <f t="shared" si="5"/>
        <v>363947</v>
      </c>
      <c r="F31" s="25">
        <f t="shared" si="5"/>
        <v>375395</v>
      </c>
      <c r="G31" s="25">
        <f t="shared" si="5"/>
        <v>119192</v>
      </c>
      <c r="H31" s="63">
        <f t="shared" si="3"/>
        <v>31.751088853074762</v>
      </c>
      <c r="I31" s="34"/>
    </row>
    <row r="32" spans="1:9" ht="15">
      <c r="A32" s="38" t="s">
        <v>28</v>
      </c>
      <c r="B32" s="24">
        <v>68271</v>
      </c>
      <c r="C32" s="7">
        <v>21080</v>
      </c>
      <c r="D32" s="46">
        <v>69744</v>
      </c>
      <c r="E32" s="7">
        <v>64653</v>
      </c>
      <c r="F32" s="24">
        <v>68915</v>
      </c>
      <c r="G32" s="7">
        <v>24461</v>
      </c>
      <c r="H32" s="63">
        <f t="shared" si="3"/>
        <v>35.49444968439382</v>
      </c>
      <c r="I32" s="34"/>
    </row>
    <row r="33" spans="1:9" ht="15">
      <c r="A33" s="38" t="s">
        <v>29</v>
      </c>
      <c r="B33" s="24">
        <v>302369</v>
      </c>
      <c r="C33" s="7">
        <v>94761</v>
      </c>
      <c r="D33" s="46">
        <v>290220</v>
      </c>
      <c r="E33" s="7">
        <v>276866</v>
      </c>
      <c r="F33" s="24">
        <v>289333</v>
      </c>
      <c r="G33" s="7">
        <v>90554</v>
      </c>
      <c r="H33" s="63">
        <f t="shared" si="3"/>
        <v>31.297501494817393</v>
      </c>
      <c r="I33" s="34"/>
    </row>
    <row r="34" spans="1:9" ht="15.75">
      <c r="A34" s="61" t="s">
        <v>56</v>
      </c>
      <c r="B34" s="24">
        <v>0</v>
      </c>
      <c r="C34" s="7">
        <v>0</v>
      </c>
      <c r="D34" s="46">
        <v>0</v>
      </c>
      <c r="E34" s="7">
        <v>0</v>
      </c>
      <c r="F34" s="24">
        <v>0</v>
      </c>
      <c r="G34" s="7">
        <v>0</v>
      </c>
      <c r="H34" s="63">
        <v>0</v>
      </c>
      <c r="I34" s="34"/>
    </row>
    <row r="35" spans="1:9" ht="30">
      <c r="A35" s="38" t="s">
        <v>30</v>
      </c>
      <c r="B35" s="24">
        <v>6294</v>
      </c>
      <c r="C35" s="7">
        <v>979</v>
      </c>
      <c r="D35" s="46">
        <v>6672</v>
      </c>
      <c r="E35" s="7">
        <v>6614</v>
      </c>
      <c r="F35" s="24">
        <v>5872</v>
      </c>
      <c r="G35" s="7">
        <v>722</v>
      </c>
      <c r="H35" s="63">
        <f t="shared" si="3"/>
        <v>12.295640326975477</v>
      </c>
      <c r="I35" s="34"/>
    </row>
    <row r="36" spans="1:9" ht="30">
      <c r="A36" s="38" t="s">
        <v>31</v>
      </c>
      <c r="B36" s="24">
        <v>11512</v>
      </c>
      <c r="C36" s="7">
        <v>3197</v>
      </c>
      <c r="D36" s="46">
        <v>15881</v>
      </c>
      <c r="E36" s="7">
        <v>15814</v>
      </c>
      <c r="F36" s="24">
        <v>11275</v>
      </c>
      <c r="G36" s="7">
        <v>3455</v>
      </c>
      <c r="H36" s="63">
        <f t="shared" si="3"/>
        <v>30.643015521064303</v>
      </c>
      <c r="I36" s="34"/>
    </row>
    <row r="37" spans="1:9" ht="33" customHeight="1">
      <c r="A37" s="39" t="s">
        <v>48</v>
      </c>
      <c r="B37" s="25">
        <f aca="true" t="shared" si="6" ref="B37:G37">B38+B39+B40</f>
        <v>57093</v>
      </c>
      <c r="C37" s="25">
        <f t="shared" si="6"/>
        <v>15310</v>
      </c>
      <c r="D37" s="12">
        <f t="shared" si="6"/>
        <v>52631</v>
      </c>
      <c r="E37" s="25">
        <f t="shared" si="6"/>
        <v>52197</v>
      </c>
      <c r="F37" s="25">
        <f t="shared" si="6"/>
        <v>53760</v>
      </c>
      <c r="G37" s="25">
        <f t="shared" si="6"/>
        <v>18276</v>
      </c>
      <c r="H37" s="63">
        <f t="shared" si="3"/>
        <v>33.995535714285715</v>
      </c>
      <c r="I37" s="34"/>
    </row>
    <row r="38" spans="1:9" ht="15">
      <c r="A38" s="38" t="s">
        <v>32</v>
      </c>
      <c r="B38" s="24">
        <v>54294</v>
      </c>
      <c r="C38" s="7">
        <v>14418</v>
      </c>
      <c r="D38" s="46">
        <v>50150</v>
      </c>
      <c r="E38" s="7">
        <v>49809</v>
      </c>
      <c r="F38" s="24">
        <v>51126</v>
      </c>
      <c r="G38" s="7">
        <v>17572</v>
      </c>
      <c r="H38" s="63">
        <f t="shared" si="3"/>
        <v>34.369987873097834</v>
      </c>
      <c r="I38" s="34"/>
    </row>
    <row r="39" spans="1:9" ht="15">
      <c r="A39" s="38" t="s">
        <v>33</v>
      </c>
      <c r="B39" s="24">
        <v>1542</v>
      </c>
      <c r="C39" s="7">
        <v>565</v>
      </c>
      <c r="D39" s="46">
        <v>1310</v>
      </c>
      <c r="E39" s="7">
        <v>1274</v>
      </c>
      <c r="F39" s="24">
        <v>1334</v>
      </c>
      <c r="G39" s="7">
        <v>356</v>
      </c>
      <c r="H39" s="63">
        <f t="shared" si="3"/>
        <v>26.686656671664167</v>
      </c>
      <c r="I39" s="34"/>
    </row>
    <row r="40" spans="1:9" ht="30">
      <c r="A40" s="38" t="s">
        <v>52</v>
      </c>
      <c r="B40" s="24">
        <v>1257</v>
      </c>
      <c r="C40" s="46">
        <v>327</v>
      </c>
      <c r="D40" s="46">
        <v>1171</v>
      </c>
      <c r="E40" s="46">
        <v>1114</v>
      </c>
      <c r="F40" s="24">
        <v>1300</v>
      </c>
      <c r="G40" s="46">
        <v>348</v>
      </c>
      <c r="H40" s="63">
        <f t="shared" si="3"/>
        <v>26.769230769230766</v>
      </c>
      <c r="I40" s="34"/>
    </row>
    <row r="41" spans="1:9" ht="19.5" customHeight="1">
      <c r="A41" s="39" t="s">
        <v>64</v>
      </c>
      <c r="B41" s="25">
        <f aca="true" t="shared" si="7" ref="B41:G41">B42</f>
        <v>250</v>
      </c>
      <c r="C41" s="25">
        <f t="shared" si="7"/>
        <v>63</v>
      </c>
      <c r="D41" s="12">
        <f t="shared" si="7"/>
        <v>250</v>
      </c>
      <c r="E41" s="25">
        <f t="shared" si="7"/>
        <v>250</v>
      </c>
      <c r="F41" s="25">
        <f t="shared" si="7"/>
        <v>265</v>
      </c>
      <c r="G41" s="25">
        <f t="shared" si="7"/>
        <v>0</v>
      </c>
      <c r="H41" s="63">
        <f t="shared" si="3"/>
        <v>0</v>
      </c>
      <c r="I41" s="34"/>
    </row>
    <row r="42" spans="1:9" ht="30.75" customHeight="1">
      <c r="A42" s="38" t="s">
        <v>65</v>
      </c>
      <c r="B42" s="24">
        <v>250</v>
      </c>
      <c r="C42" s="7">
        <v>63</v>
      </c>
      <c r="D42" s="46">
        <v>250</v>
      </c>
      <c r="E42" s="7">
        <v>250</v>
      </c>
      <c r="F42" s="24">
        <v>265</v>
      </c>
      <c r="G42" s="7">
        <v>0</v>
      </c>
      <c r="H42" s="63">
        <f t="shared" si="3"/>
        <v>0</v>
      </c>
      <c r="I42" s="34"/>
    </row>
    <row r="43" spans="1:9" ht="14.25">
      <c r="A43" s="39" t="s">
        <v>49</v>
      </c>
      <c r="B43" s="25">
        <f aca="true" t="shared" si="8" ref="B43:G43">B44+B45+B46</f>
        <v>8153</v>
      </c>
      <c r="C43" s="25">
        <f t="shared" si="8"/>
        <v>2770</v>
      </c>
      <c r="D43" s="12">
        <f t="shared" si="8"/>
        <v>48584</v>
      </c>
      <c r="E43" s="25">
        <f t="shared" si="8"/>
        <v>48563</v>
      </c>
      <c r="F43" s="25">
        <f t="shared" si="8"/>
        <v>10796</v>
      </c>
      <c r="G43" s="25">
        <f t="shared" si="8"/>
        <v>3200</v>
      </c>
      <c r="H43" s="63">
        <f t="shared" si="3"/>
        <v>29.64060763245647</v>
      </c>
      <c r="I43" s="34"/>
    </row>
    <row r="44" spans="1:9" ht="15">
      <c r="A44" s="38" t="s">
        <v>45</v>
      </c>
      <c r="B44" s="49">
        <v>979</v>
      </c>
      <c r="C44" s="51">
        <v>0</v>
      </c>
      <c r="D44" s="20">
        <v>191</v>
      </c>
      <c r="E44" s="51">
        <v>191</v>
      </c>
      <c r="F44" s="49">
        <v>2875</v>
      </c>
      <c r="G44" s="51">
        <v>309</v>
      </c>
      <c r="H44" s="63">
        <f t="shared" si="3"/>
        <v>10.747826086956522</v>
      </c>
      <c r="I44" s="34"/>
    </row>
    <row r="45" spans="1:9" ht="15">
      <c r="A45" s="38" t="s">
        <v>34</v>
      </c>
      <c r="B45" s="24">
        <v>7174</v>
      </c>
      <c r="C45" s="7">
        <v>2770</v>
      </c>
      <c r="D45" s="46">
        <v>8024</v>
      </c>
      <c r="E45" s="7">
        <v>8003</v>
      </c>
      <c r="F45" s="24">
        <v>7921</v>
      </c>
      <c r="G45" s="7">
        <v>2891</v>
      </c>
      <c r="H45" s="63">
        <f t="shared" si="3"/>
        <v>36.4979169296806</v>
      </c>
      <c r="I45" s="34"/>
    </row>
    <row r="46" spans="1:9" ht="15">
      <c r="A46" s="40" t="s">
        <v>35</v>
      </c>
      <c r="B46" s="43">
        <v>0</v>
      </c>
      <c r="C46" s="41">
        <v>0</v>
      </c>
      <c r="D46" s="65">
        <v>40369</v>
      </c>
      <c r="E46" s="41">
        <v>40369</v>
      </c>
      <c r="F46" s="43">
        <v>0</v>
      </c>
      <c r="G46" s="41">
        <v>0</v>
      </c>
      <c r="H46" s="63">
        <v>0</v>
      </c>
      <c r="I46" s="34"/>
    </row>
    <row r="47" spans="1:9" ht="28.5">
      <c r="A47" s="62" t="s">
        <v>63</v>
      </c>
      <c r="B47" s="29">
        <f aca="true" t="shared" si="9" ref="B47:G47">B48</f>
        <v>8079</v>
      </c>
      <c r="C47" s="29">
        <f t="shared" si="9"/>
        <v>2398</v>
      </c>
      <c r="D47" s="66">
        <f t="shared" si="9"/>
        <v>8111</v>
      </c>
      <c r="E47" s="29">
        <f t="shared" si="9"/>
        <v>8100</v>
      </c>
      <c r="F47" s="29">
        <f t="shared" si="9"/>
        <v>8452</v>
      </c>
      <c r="G47" s="29">
        <f t="shared" si="9"/>
        <v>2898</v>
      </c>
      <c r="H47" s="63">
        <f t="shared" si="3"/>
        <v>34.28774254614292</v>
      </c>
      <c r="I47" s="34"/>
    </row>
    <row r="48" spans="1:9" ht="15.75" thickBot="1">
      <c r="A48" s="40" t="s">
        <v>53</v>
      </c>
      <c r="B48" s="43">
        <v>8079</v>
      </c>
      <c r="C48" s="41">
        <v>2398</v>
      </c>
      <c r="D48" s="65">
        <v>8111</v>
      </c>
      <c r="E48" s="41">
        <v>8100</v>
      </c>
      <c r="F48" s="43">
        <v>8452</v>
      </c>
      <c r="G48" s="41">
        <v>2898</v>
      </c>
      <c r="H48" s="63">
        <f t="shared" si="3"/>
        <v>34.28774254614292</v>
      </c>
      <c r="I48" s="34"/>
    </row>
    <row r="49" spans="1:9" ht="15.75" thickBot="1" thickTop="1">
      <c r="A49" s="42" t="s">
        <v>38</v>
      </c>
      <c r="B49" s="44">
        <f>B47+B43+B41+B37+B31+B29+B25+B21+B17+B16+B7</f>
        <v>570008</v>
      </c>
      <c r="C49" s="44">
        <f>C47+C43+C41+C37+C31+C29+C25+C21+C17+C16+C7</f>
        <v>175341</v>
      </c>
      <c r="D49" s="50">
        <v>629687</v>
      </c>
      <c r="E49" s="50">
        <v>607440</v>
      </c>
      <c r="F49" s="44">
        <f>F7+F16+F17+F21+F25+F29+F31+F37+F41+F43+F47</f>
        <v>563567</v>
      </c>
      <c r="G49" s="44">
        <f>G47+G43+G41+G37+G31+G29+G25+G21+G17+G16+G7</f>
        <v>174690</v>
      </c>
      <c r="H49" s="63">
        <f t="shared" si="3"/>
        <v>30.99720175240921</v>
      </c>
      <c r="I49" s="34"/>
    </row>
    <row r="50" spans="2:9" ht="0.75" customHeight="1" thickTop="1">
      <c r="B50" s="34"/>
      <c r="C50" s="34"/>
      <c r="D50" s="82"/>
      <c r="E50" s="82"/>
      <c r="F50" s="34"/>
      <c r="G50" s="34"/>
      <c r="H50" s="34"/>
      <c r="I50" s="34"/>
    </row>
    <row r="51" spans="1:9" ht="15.75">
      <c r="A51" s="45" t="s">
        <v>40</v>
      </c>
      <c r="B51" s="45"/>
      <c r="C51" s="45"/>
      <c r="D51" s="80"/>
      <c r="E51" s="80"/>
      <c r="F51" s="45"/>
      <c r="G51" s="45"/>
      <c r="H51" s="34"/>
      <c r="I51" s="34"/>
    </row>
    <row r="52" spans="1:9" ht="15.75">
      <c r="A52" s="45" t="s">
        <v>41</v>
      </c>
      <c r="B52" s="45"/>
      <c r="C52" s="45"/>
      <c r="D52" s="45"/>
      <c r="E52" s="45"/>
      <c r="F52" s="45" t="s">
        <v>42</v>
      </c>
      <c r="G52" s="45"/>
      <c r="H52" s="34"/>
      <c r="I52" s="34"/>
    </row>
    <row r="53" spans="8:9" ht="12.75">
      <c r="H53" s="34"/>
      <c r="I53" s="34"/>
    </row>
    <row r="54" spans="2:9" ht="12.75">
      <c r="B54" s="34"/>
      <c r="C54" s="34"/>
      <c r="D54" s="34"/>
      <c r="E54" s="34"/>
      <c r="F54" s="34"/>
      <c r="G54" s="34"/>
      <c r="H54" s="34"/>
      <c r="I54" s="34"/>
    </row>
    <row r="55" spans="2:9" ht="12.75">
      <c r="B55" s="34"/>
      <c r="C55" s="34"/>
      <c r="D55" s="34"/>
      <c r="E55" s="34"/>
      <c r="F55" s="34"/>
      <c r="G55" s="34"/>
      <c r="H55" s="34"/>
      <c r="I55" s="34"/>
    </row>
    <row r="56" spans="2:9" ht="12.75">
      <c r="B56" s="34"/>
      <c r="C56" s="34"/>
      <c r="D56" s="34"/>
      <c r="E56" s="34"/>
      <c r="F56" s="34"/>
      <c r="G56" s="34"/>
      <c r="H56" s="34"/>
      <c r="I56" s="34"/>
    </row>
    <row r="57" spans="2:9" ht="12.75">
      <c r="B57" s="34"/>
      <c r="C57" s="34"/>
      <c r="D57" s="34"/>
      <c r="E57" s="34"/>
      <c r="F57" s="34"/>
      <c r="G57" s="34"/>
      <c r="H57" s="34"/>
      <c r="I57" s="34"/>
    </row>
    <row r="58" spans="2:9" ht="12.75">
      <c r="B58" s="34"/>
      <c r="C58" s="34"/>
      <c r="D58" s="34"/>
      <c r="E58" s="34"/>
      <c r="F58" s="34"/>
      <c r="G58" s="34"/>
      <c r="H58" s="34"/>
      <c r="I58" s="34"/>
    </row>
    <row r="59" spans="2:9" ht="12.75">
      <c r="B59" s="34"/>
      <c r="C59" s="34"/>
      <c r="D59" s="34"/>
      <c r="E59" s="34"/>
      <c r="F59" s="34"/>
      <c r="G59" s="34"/>
      <c r="H59" s="34"/>
      <c r="I59" s="34"/>
    </row>
    <row r="60" spans="2:9" ht="12.75">
      <c r="B60" s="34"/>
      <c r="C60" s="34"/>
      <c r="D60" s="34"/>
      <c r="E60" s="34"/>
      <c r="F60" s="34"/>
      <c r="G60" s="34"/>
      <c r="H60" s="34"/>
      <c r="I60" s="34"/>
    </row>
    <row r="61" spans="2:9" ht="12.75">
      <c r="B61" s="34"/>
      <c r="C61" s="34"/>
      <c r="D61" s="34"/>
      <c r="E61" s="34"/>
      <c r="F61" s="34"/>
      <c r="G61" s="34"/>
      <c r="H61" s="34"/>
      <c r="I61" s="34"/>
    </row>
    <row r="62" spans="2:9" ht="12.75">
      <c r="B62" s="34"/>
      <c r="C62" s="34"/>
      <c r="D62" s="34"/>
      <c r="E62" s="34"/>
      <c r="F62" s="34"/>
      <c r="G62" s="34"/>
      <c r="H62" s="34"/>
      <c r="I62" s="34"/>
    </row>
    <row r="63" spans="2:9" ht="12.75">
      <c r="B63" s="34"/>
      <c r="C63" s="34"/>
      <c r="D63" s="34"/>
      <c r="E63" s="34"/>
      <c r="F63" s="34"/>
      <c r="G63" s="34"/>
      <c r="H63" s="34"/>
      <c r="I63" s="34"/>
    </row>
    <row r="64" spans="2:9" ht="12.75">
      <c r="B64" s="34"/>
      <c r="C64" s="34"/>
      <c r="D64" s="34"/>
      <c r="E64" s="34"/>
      <c r="F64" s="34"/>
      <c r="G64" s="34"/>
      <c r="H64" s="34"/>
      <c r="I64" s="34"/>
    </row>
    <row r="65" spans="2:9" ht="12.75">
      <c r="B65" s="34"/>
      <c r="C65" s="34"/>
      <c r="D65" s="34"/>
      <c r="E65" s="34"/>
      <c r="F65" s="34"/>
      <c r="G65" s="34"/>
      <c r="H65" s="34"/>
      <c r="I65" s="34"/>
    </row>
    <row r="66" spans="2:9" ht="12.75">
      <c r="B66" s="34"/>
      <c r="C66" s="34"/>
      <c r="D66" s="34"/>
      <c r="E66" s="34"/>
      <c r="F66" s="34"/>
      <c r="G66" s="34"/>
      <c r="H66" s="34"/>
      <c r="I66" s="34"/>
    </row>
    <row r="67" spans="2:9" ht="12.75">
      <c r="B67" s="34"/>
      <c r="C67" s="34"/>
      <c r="D67" s="34"/>
      <c r="E67" s="34"/>
      <c r="F67" s="34"/>
      <c r="G67" s="34"/>
      <c r="H67" s="34"/>
      <c r="I67" s="34"/>
    </row>
    <row r="68" spans="2:9" ht="12.75">
      <c r="B68" s="34"/>
      <c r="C68" s="34"/>
      <c r="D68" s="34"/>
      <c r="E68" s="34"/>
      <c r="F68" s="34"/>
      <c r="G68" s="34"/>
      <c r="H68" s="34"/>
      <c r="I68" s="34"/>
    </row>
    <row r="69" spans="2:9" ht="12.75">
      <c r="B69" s="34"/>
      <c r="C69" s="34"/>
      <c r="D69" s="34"/>
      <c r="E69" s="34"/>
      <c r="F69" s="34"/>
      <c r="G69" s="34"/>
      <c r="H69" s="34"/>
      <c r="I69" s="34"/>
    </row>
    <row r="70" spans="2:9" ht="12.75">
      <c r="B70" s="34"/>
      <c r="C70" s="34"/>
      <c r="D70" s="34"/>
      <c r="E70" s="34"/>
      <c r="F70" s="34"/>
      <c r="G70" s="34"/>
      <c r="H70" s="34"/>
      <c r="I70" s="34"/>
    </row>
    <row r="71" spans="2:9" ht="12.75">
      <c r="B71" s="34"/>
      <c r="C71" s="34"/>
      <c r="D71" s="34"/>
      <c r="E71" s="34"/>
      <c r="F71" s="34"/>
      <c r="G71" s="34"/>
      <c r="H71" s="34"/>
      <c r="I71" s="34"/>
    </row>
    <row r="72" spans="2:9" ht="12.75">
      <c r="B72" s="34"/>
      <c r="C72" s="34"/>
      <c r="D72" s="34"/>
      <c r="E72" s="34"/>
      <c r="F72" s="34"/>
      <c r="G72" s="34"/>
      <c r="H72" s="34"/>
      <c r="I72" s="34"/>
    </row>
    <row r="73" spans="2:9" ht="12.75">
      <c r="B73" s="34"/>
      <c r="C73" s="34"/>
      <c r="D73" s="34"/>
      <c r="E73" s="34"/>
      <c r="F73" s="34"/>
      <c r="G73" s="34"/>
      <c r="H73" s="34"/>
      <c r="I73" s="34"/>
    </row>
    <row r="74" spans="2:9" ht="12.75">
      <c r="B74" s="34"/>
      <c r="C74" s="34"/>
      <c r="D74" s="34"/>
      <c r="E74" s="34"/>
      <c r="F74" s="34"/>
      <c r="G74" s="34"/>
      <c r="H74" s="34"/>
      <c r="I74" s="34"/>
    </row>
    <row r="75" spans="2:9" ht="12.75">
      <c r="B75" s="34"/>
      <c r="C75" s="34"/>
      <c r="D75" s="34"/>
      <c r="E75" s="34"/>
      <c r="F75" s="34"/>
      <c r="G75" s="34"/>
      <c r="H75" s="34"/>
      <c r="I75" s="34"/>
    </row>
    <row r="76" spans="2:9" ht="12.75">
      <c r="B76" s="34"/>
      <c r="C76" s="34"/>
      <c r="D76" s="34"/>
      <c r="E76" s="34"/>
      <c r="F76" s="34"/>
      <c r="G76" s="34"/>
      <c r="H76" s="34"/>
      <c r="I76" s="34"/>
    </row>
    <row r="77" spans="2:9" ht="12.75">
      <c r="B77" s="34"/>
      <c r="C77" s="34"/>
      <c r="D77" s="34"/>
      <c r="E77" s="34"/>
      <c r="F77" s="34"/>
      <c r="G77" s="34"/>
      <c r="H77" s="34"/>
      <c r="I77" s="34"/>
    </row>
    <row r="78" spans="2:9" ht="12.75">
      <c r="B78" s="34"/>
      <c r="C78" s="34"/>
      <c r="D78" s="34"/>
      <c r="E78" s="34"/>
      <c r="F78" s="34"/>
      <c r="G78" s="34"/>
      <c r="H78" s="34"/>
      <c r="I78" s="34"/>
    </row>
    <row r="79" spans="2:9" ht="12.75">
      <c r="B79" s="34"/>
      <c r="C79" s="34"/>
      <c r="D79" s="34"/>
      <c r="E79" s="34"/>
      <c r="F79" s="34"/>
      <c r="G79" s="34"/>
      <c r="H79" s="34"/>
      <c r="I79" s="34"/>
    </row>
    <row r="80" spans="2:9" ht="12.75">
      <c r="B80" s="34"/>
      <c r="C80" s="34"/>
      <c r="D80" s="34"/>
      <c r="E80" s="34"/>
      <c r="F80" s="34"/>
      <c r="G80" s="34"/>
      <c r="H80" s="34"/>
      <c r="I80" s="34"/>
    </row>
    <row r="81" spans="2:9" ht="12.75">
      <c r="B81" s="34"/>
      <c r="C81" s="34"/>
      <c r="D81" s="34"/>
      <c r="E81" s="34"/>
      <c r="F81" s="34"/>
      <c r="G81" s="34"/>
      <c r="H81" s="34"/>
      <c r="I81" s="34"/>
    </row>
    <row r="82" spans="2:9" ht="12.75">
      <c r="B82" s="34"/>
      <c r="C82" s="34"/>
      <c r="D82" s="34"/>
      <c r="E82" s="34"/>
      <c r="F82" s="34"/>
      <c r="G82" s="34"/>
      <c r="H82" s="34"/>
      <c r="I82" s="34"/>
    </row>
    <row r="83" spans="2:9" ht="12.75">
      <c r="B83" s="34"/>
      <c r="C83" s="34"/>
      <c r="D83" s="34"/>
      <c r="E83" s="34"/>
      <c r="F83" s="34"/>
      <c r="G83" s="34"/>
      <c r="H83" s="34"/>
      <c r="I83" s="34"/>
    </row>
    <row r="84" spans="2:9" ht="12.75">
      <c r="B84" s="34"/>
      <c r="C84" s="34"/>
      <c r="D84" s="34"/>
      <c r="E84" s="34"/>
      <c r="F84" s="34"/>
      <c r="G84" s="34"/>
      <c r="H84" s="34"/>
      <c r="I84" s="34"/>
    </row>
    <row r="85" spans="2:9" ht="12.75">
      <c r="B85" s="34"/>
      <c r="C85" s="34"/>
      <c r="D85" s="34"/>
      <c r="E85" s="34"/>
      <c r="F85" s="34"/>
      <c r="G85" s="34"/>
      <c r="H85" s="34"/>
      <c r="I85" s="34"/>
    </row>
    <row r="86" spans="2:9" ht="12.75">
      <c r="B86" s="34"/>
      <c r="C86" s="34"/>
      <c r="D86" s="34"/>
      <c r="E86" s="34"/>
      <c r="F86" s="34"/>
      <c r="G86" s="34"/>
      <c r="H86" s="34"/>
      <c r="I86" s="34"/>
    </row>
  </sheetData>
  <sheetProtection/>
  <mergeCells count="3">
    <mergeCell ref="A2:H2"/>
    <mergeCell ref="A3:H3"/>
    <mergeCell ref="A4:H4"/>
  </mergeCells>
  <printOptions horizontalCentered="1"/>
  <pageMargins left="0.7874015748031497" right="0.3937007874015748" top="0.22" bottom="0.26" header="0.17" footer="0.2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alke-nii</dc:creator>
  <cp:keywords/>
  <dc:description/>
  <cp:lastModifiedBy>User</cp:lastModifiedBy>
  <cp:lastPrinted>2016-10-13T05:19:50Z</cp:lastPrinted>
  <dcterms:created xsi:type="dcterms:W3CDTF">2009-09-08T15:59:57Z</dcterms:created>
  <dcterms:modified xsi:type="dcterms:W3CDTF">2016-10-31T12:24:33Z</dcterms:modified>
  <cp:category/>
  <cp:version/>
  <cp:contentType/>
  <cp:contentStatus/>
</cp:coreProperties>
</file>